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dazeshHoshmand\Desktop\صورت جلسه بایگانی بهمن 1402\"/>
    </mc:Choice>
  </mc:AlternateContent>
  <bookViews>
    <workbookView xWindow="0" yWindow="0" windowWidth="15480" windowHeight="9345" activeTab="1"/>
  </bookViews>
  <sheets>
    <sheet name="کاردانی" sheetId="1" r:id="rId1"/>
    <sheet name="کارشناسی" sheetId="5" r:id="rId2"/>
  </sheets>
  <calcPr calcId="162913"/>
</workbook>
</file>

<file path=xl/calcChain.xml><?xml version="1.0" encoding="utf-8"?>
<calcChain xmlns="http://schemas.openxmlformats.org/spreadsheetml/2006/main">
  <c r="D98" i="1" l="1"/>
  <c r="D71" i="1"/>
  <c r="D51" i="1"/>
  <c r="D142" i="5" l="1"/>
  <c r="D141" i="5"/>
  <c r="D140" i="5"/>
  <c r="D139" i="5"/>
  <c r="D138" i="5"/>
  <c r="D137" i="5"/>
  <c r="D136" i="5"/>
  <c r="D135" i="5"/>
  <c r="D134" i="5"/>
  <c r="D133" i="5"/>
  <c r="D132" i="5"/>
  <c r="D128" i="5"/>
  <c r="D127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3" i="5"/>
  <c r="D82" i="5"/>
  <c r="D81" i="5"/>
  <c r="D80" i="5"/>
  <c r="D79" i="5"/>
  <c r="D78" i="5"/>
  <c r="D77" i="5"/>
  <c r="D76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41" i="1"/>
  <c r="D140" i="1"/>
  <c r="D139" i="1"/>
  <c r="D138" i="1"/>
  <c r="D137" i="1"/>
  <c r="D136" i="1"/>
  <c r="D135" i="1"/>
  <c r="D134" i="1"/>
  <c r="D133" i="1"/>
  <c r="D131" i="1"/>
  <c r="D130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97" i="1"/>
  <c r="D96" i="1"/>
  <c r="D95" i="1"/>
  <c r="D93" i="1"/>
  <c r="D92" i="1"/>
  <c r="D91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73" i="1"/>
  <c r="D72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77" i="1"/>
  <c r="D79" i="1"/>
  <c r="D80" i="1"/>
  <c r="D81" i="1"/>
  <c r="D82" i="1"/>
  <c r="D83" i="1"/>
  <c r="D84" i="1"/>
  <c r="D85" i="1"/>
  <c r="D86" i="1"/>
  <c r="D87" i="1"/>
  <c r="D103" i="1"/>
  <c r="D104" i="1"/>
  <c r="D105" i="1"/>
  <c r="D106" i="1"/>
  <c r="D107" i="1"/>
  <c r="D108" i="1"/>
  <c r="D109" i="1"/>
</calcChain>
</file>

<file path=xl/sharedStrings.xml><?xml version="1.0" encoding="utf-8"?>
<sst xmlns="http://schemas.openxmlformats.org/spreadsheetml/2006/main" count="2454" uniqueCount="355">
  <si>
    <t xml:space="preserve">نام </t>
  </si>
  <si>
    <t>نام خانوادگی</t>
  </si>
  <si>
    <t>ردیف بایگانی</t>
  </si>
  <si>
    <t>شماره تماس</t>
  </si>
  <si>
    <t>کنترل مدارک</t>
  </si>
  <si>
    <t>عکس</t>
  </si>
  <si>
    <t>شناسنامه</t>
  </si>
  <si>
    <t>کارت ملی</t>
  </si>
  <si>
    <t>اصل مدرک</t>
  </si>
  <si>
    <t>تائیدیه تحصیلی</t>
  </si>
  <si>
    <t>کدملی</t>
  </si>
  <si>
    <t xml:space="preserve">کاردانی </t>
  </si>
  <si>
    <r>
      <t xml:space="preserve">دوره: </t>
    </r>
    <r>
      <rPr>
        <b/>
        <sz val="12"/>
        <color rgb="FFFF0000"/>
        <rFont val="B Koodak"/>
        <charset val="178"/>
      </rPr>
      <t>(کاردانی)</t>
    </r>
  </si>
  <si>
    <r>
      <t xml:space="preserve">رشته   </t>
    </r>
    <r>
      <rPr>
        <b/>
        <sz val="12"/>
        <color rgb="FFFF0000"/>
        <rFont val="2  Koodak"/>
        <charset val="178"/>
      </rPr>
      <t>(مدیریت امور اداری )  11009</t>
    </r>
  </si>
  <si>
    <r>
      <t xml:space="preserve">رشته </t>
    </r>
    <r>
      <rPr>
        <b/>
        <sz val="12"/>
        <color rgb="FFFF0000"/>
        <rFont val="B Koodak"/>
        <charset val="178"/>
      </rPr>
      <t>(حسابداری امور مالی)   11600</t>
    </r>
  </si>
  <si>
    <r>
      <t xml:space="preserve">رشته </t>
    </r>
    <r>
      <rPr>
        <b/>
        <sz val="12"/>
        <color rgb="FFFF0000"/>
        <rFont val="B Koodak"/>
        <charset val="178"/>
      </rPr>
      <t>(تربیت مربی پیش دبستانی)  11302</t>
    </r>
  </si>
  <si>
    <r>
      <t xml:space="preserve">رشته </t>
    </r>
    <r>
      <rPr>
        <b/>
        <sz val="12"/>
        <color rgb="FFFF0000"/>
        <rFont val="B Koodak"/>
        <charset val="178"/>
      </rPr>
      <t>(مددکاری اجتماعی)      11265</t>
    </r>
  </si>
  <si>
    <r>
      <t xml:space="preserve">              رشته </t>
    </r>
    <r>
      <rPr>
        <b/>
        <sz val="12"/>
        <color rgb="FFFF0000"/>
        <rFont val="B Koodak"/>
        <charset val="178"/>
      </rPr>
      <t xml:space="preserve">(آرایش زنانه)                 12038    </t>
    </r>
  </si>
  <si>
    <r>
      <t xml:space="preserve">             رشته </t>
    </r>
    <r>
      <rPr>
        <b/>
        <sz val="12"/>
        <color rgb="FFFF0000"/>
        <rFont val="B Koodak"/>
        <charset val="178"/>
      </rPr>
      <t>(روابط عمومی)            12160</t>
    </r>
  </si>
  <si>
    <t>کاردانی</t>
  </si>
  <si>
    <t>کارشناسی</t>
  </si>
  <si>
    <r>
      <t>دوره:</t>
    </r>
    <r>
      <rPr>
        <b/>
        <sz val="10"/>
        <color rgb="FFFF0000"/>
        <rFont val="B Koodak"/>
        <charset val="178"/>
      </rPr>
      <t xml:space="preserve"> (کارشناسی حرفه ای)</t>
    </r>
  </si>
  <si>
    <r>
      <t xml:space="preserve">رشته </t>
    </r>
    <r>
      <rPr>
        <b/>
        <sz val="10"/>
        <color rgb="FFFF0000"/>
        <rFont val="B Koodak"/>
        <charset val="178"/>
      </rPr>
      <t>(حسابداری امور مالی)   20817</t>
    </r>
  </si>
  <si>
    <r>
      <t xml:space="preserve">رشته </t>
    </r>
    <r>
      <rPr>
        <b/>
        <sz val="9"/>
        <color rgb="FFFF0000"/>
        <rFont val="B Koodak"/>
        <charset val="178"/>
      </rPr>
      <t>(تربیت مربی پیش دبستانی)  21386</t>
    </r>
  </si>
  <si>
    <r>
      <t xml:space="preserve">رشته </t>
    </r>
    <r>
      <rPr>
        <b/>
        <sz val="9"/>
        <color rgb="FFFF0000"/>
        <rFont val="B Koodak"/>
        <charset val="178"/>
      </rPr>
      <t>(مددکاری اجتماعی)      20727</t>
    </r>
  </si>
  <si>
    <r>
      <t xml:space="preserve">             رشته </t>
    </r>
    <r>
      <rPr>
        <b/>
        <sz val="9"/>
        <color rgb="FFFF0000"/>
        <rFont val="B Koodak"/>
        <charset val="178"/>
      </rPr>
      <t>(روابط عمومی)            21597</t>
    </r>
  </si>
  <si>
    <r>
      <t xml:space="preserve">رشته </t>
    </r>
    <r>
      <rPr>
        <b/>
        <sz val="9"/>
        <color rgb="FFC00000"/>
        <rFont val="B Koodak"/>
        <charset val="178"/>
      </rPr>
      <t>(مدیریت کسب و کار)    21068</t>
    </r>
  </si>
  <si>
    <t>ردیف</t>
  </si>
  <si>
    <t>فاطمه</t>
  </si>
  <si>
    <t>مهدیه</t>
  </si>
  <si>
    <t>عابدینی</t>
  </si>
  <si>
    <t>زهرا</t>
  </si>
  <si>
    <t>محدثه</t>
  </si>
  <si>
    <t>زارعی</t>
  </si>
  <si>
    <t>ریحانه</t>
  </si>
  <si>
    <t>فائزه</t>
  </si>
  <si>
    <t>فهیمه</t>
  </si>
  <si>
    <t>حمیده</t>
  </si>
  <si>
    <t>عبداللهی</t>
  </si>
  <si>
    <t>سیده فاطمه</t>
  </si>
  <si>
    <t>حسینی</t>
  </si>
  <si>
    <t>مرضیه</t>
  </si>
  <si>
    <t>عباسی</t>
  </si>
  <si>
    <t>دره کی</t>
  </si>
  <si>
    <t>سمیه</t>
  </si>
  <si>
    <t>اکبری</t>
  </si>
  <si>
    <t>کوثر</t>
  </si>
  <si>
    <t>یعقوبی</t>
  </si>
  <si>
    <t>سارا</t>
  </si>
  <si>
    <t>حسین</t>
  </si>
  <si>
    <t>باغانی</t>
  </si>
  <si>
    <t>عباس</t>
  </si>
  <si>
    <t>علی</t>
  </si>
  <si>
    <t>ابوالفضل</t>
  </si>
  <si>
    <t>حسن</t>
  </si>
  <si>
    <t>مهدی</t>
  </si>
  <si>
    <t>رمضانی</t>
  </si>
  <si>
    <t>نوری</t>
  </si>
  <si>
    <t>معصومه</t>
  </si>
  <si>
    <t>امین</t>
  </si>
  <si>
    <t>محمدحسین</t>
  </si>
  <si>
    <t>صدیقه</t>
  </si>
  <si>
    <t>محمدعلی</t>
  </si>
  <si>
    <t>سعید</t>
  </si>
  <si>
    <t>فرجامی</t>
  </si>
  <si>
    <t>مرتضی</t>
  </si>
  <si>
    <t>عفت</t>
  </si>
  <si>
    <t>رنجبر</t>
  </si>
  <si>
    <t>محمد</t>
  </si>
  <si>
    <t>شعیبی</t>
  </si>
  <si>
    <t>برزجی</t>
  </si>
  <si>
    <t>محمدرضا</t>
  </si>
  <si>
    <t>رستم نژاد</t>
  </si>
  <si>
    <t>احسان</t>
  </si>
  <si>
    <t>میثم</t>
  </si>
  <si>
    <t>امیرحسین</t>
  </si>
  <si>
    <t>سیدعلی</t>
  </si>
  <si>
    <t>معین</t>
  </si>
  <si>
    <t>براتی</t>
  </si>
  <si>
    <t>خسروی</t>
  </si>
  <si>
    <t>محسن</t>
  </si>
  <si>
    <t>جعفری</t>
  </si>
  <si>
    <t>ناصر</t>
  </si>
  <si>
    <t>شفیعی</t>
  </si>
  <si>
    <t>مریم</t>
  </si>
  <si>
    <t>مصطفی</t>
  </si>
  <si>
    <t>امیررضا</t>
  </si>
  <si>
    <t>بخشی</t>
  </si>
  <si>
    <t>رضا</t>
  </si>
  <si>
    <t>صحراگرد</t>
  </si>
  <si>
    <t>شهابادی</t>
  </si>
  <si>
    <t>رضائی</t>
  </si>
  <si>
    <t>علیرضا</t>
  </si>
  <si>
    <t>غلامی</t>
  </si>
  <si>
    <t>سالاری</t>
  </si>
  <si>
    <t>علی اکبر</t>
  </si>
  <si>
    <t>فردین</t>
  </si>
  <si>
    <t>جمشیدی</t>
  </si>
  <si>
    <t>حانیه</t>
  </si>
  <si>
    <t>قاسمی</t>
  </si>
  <si>
    <t>هانیه</t>
  </si>
  <si>
    <t>محمود</t>
  </si>
  <si>
    <t>هاشم</t>
  </si>
  <si>
    <t>رحیمی</t>
  </si>
  <si>
    <t>امیر</t>
  </si>
  <si>
    <t>بهدانی</t>
  </si>
  <si>
    <t>حمید</t>
  </si>
  <si>
    <t xml:space="preserve"> حرفه ای روابط عمومی</t>
  </si>
  <si>
    <t>حرفه ای آرایش و پیرایش زنانه</t>
  </si>
  <si>
    <t>حرفه ای تربیت مربی پیش دبستانی</t>
  </si>
  <si>
    <t xml:space="preserve">حرفه ای حسابداری امور مالی </t>
  </si>
  <si>
    <t>حرفه ای مدیریت-امور اداری</t>
  </si>
  <si>
    <t>حرفه ای مددکاری اجتماعی-مددکاری خانواده</t>
  </si>
  <si>
    <t>O</t>
  </si>
  <si>
    <t>P</t>
  </si>
  <si>
    <t>_</t>
  </si>
  <si>
    <r>
      <t xml:space="preserve"> </t>
    </r>
    <r>
      <rPr>
        <b/>
        <sz val="11"/>
        <color theme="1"/>
        <rFont val="Titr1"/>
      </rPr>
      <t>م</t>
    </r>
  </si>
  <si>
    <t xml:space="preserve">رسید </t>
  </si>
  <si>
    <t>کارگر</t>
  </si>
  <si>
    <t>اکرم</t>
  </si>
  <si>
    <t>احمدی</t>
  </si>
  <si>
    <t>قربانی</t>
  </si>
  <si>
    <t>ماندگار</t>
  </si>
  <si>
    <t>محمدی</t>
  </si>
  <si>
    <t>طالبی</t>
  </si>
  <si>
    <t>مجتبی</t>
  </si>
  <si>
    <t>یاسر</t>
  </si>
  <si>
    <t>فیروزبخت</t>
  </si>
  <si>
    <t>بنفشه</t>
  </si>
  <si>
    <t>صادقی مود</t>
  </si>
  <si>
    <t>حرفه ای روابط عمومی-رفتار اجتماعی و افکارسنجی</t>
  </si>
  <si>
    <t>حیدری</t>
  </si>
  <si>
    <t>ناصری</t>
  </si>
  <si>
    <t>محمودی</t>
  </si>
  <si>
    <t>زینب</t>
  </si>
  <si>
    <t xml:space="preserve"> حرفه ای مدیریت کسب و کار</t>
  </si>
  <si>
    <t>باقری</t>
  </si>
  <si>
    <t>حسین زاده</t>
  </si>
  <si>
    <t>جواد</t>
  </si>
  <si>
    <t>حسنی</t>
  </si>
  <si>
    <t>حرفه ای مددکاری اجتماعی-خانواده</t>
  </si>
  <si>
    <t>قادری</t>
  </si>
  <si>
    <t>علی پور</t>
  </si>
  <si>
    <t>نخعی</t>
  </si>
  <si>
    <t>سمیعی</t>
  </si>
  <si>
    <t>سیاری</t>
  </si>
  <si>
    <t>مهین</t>
  </si>
  <si>
    <t>حامد</t>
  </si>
  <si>
    <t>احمد</t>
  </si>
  <si>
    <t>جعفر</t>
  </si>
  <si>
    <t>اشرفی پور</t>
  </si>
  <si>
    <t>اسداللهی</t>
  </si>
  <si>
    <t>حرفه ای مدیریت امور اداری و منابع انسانی</t>
  </si>
  <si>
    <t>سبزه کار</t>
  </si>
  <si>
    <t>مبینا</t>
  </si>
  <si>
    <t>غلامرضا</t>
  </si>
  <si>
    <t>علی اصغر</t>
  </si>
  <si>
    <t>ملتانی</t>
  </si>
  <si>
    <t>مطهره</t>
  </si>
  <si>
    <t>صباغی</t>
  </si>
  <si>
    <t>انسیه</t>
  </si>
  <si>
    <t>بذرافشان</t>
  </si>
  <si>
    <t>معصومی</t>
  </si>
  <si>
    <t>طوفانی</t>
  </si>
  <si>
    <t>ضابطی</t>
  </si>
  <si>
    <t>حدیقه</t>
  </si>
  <si>
    <t>توسلی نژاد</t>
  </si>
  <si>
    <t>فاطمه زهرا</t>
  </si>
  <si>
    <t>امیرآبادی زاده</t>
  </si>
  <si>
    <t>نرگس</t>
  </si>
  <si>
    <t>جمیله</t>
  </si>
  <si>
    <t>آهنی</t>
  </si>
  <si>
    <t>بهرام پور</t>
  </si>
  <si>
    <t>حسن زاده</t>
  </si>
  <si>
    <t>خداداد</t>
  </si>
  <si>
    <t>خواجوی</t>
  </si>
  <si>
    <t>سیدمحمدحسین</t>
  </si>
  <si>
    <t>شاه وردی</t>
  </si>
  <si>
    <t>شفیعی گل</t>
  </si>
  <si>
    <t>عباسعلی</t>
  </si>
  <si>
    <t>شکاری</t>
  </si>
  <si>
    <t>صالحی</t>
  </si>
  <si>
    <t>صیامی</t>
  </si>
  <si>
    <t>علی زاده</t>
  </si>
  <si>
    <t>هما</t>
  </si>
  <si>
    <t>کشمشی</t>
  </si>
  <si>
    <t>کمیلی فر</t>
  </si>
  <si>
    <t>گنجی</t>
  </si>
  <si>
    <t>محمدحسن</t>
  </si>
  <si>
    <t>آیدا</t>
  </si>
  <si>
    <t>نجفی</t>
  </si>
  <si>
    <t>نخعی پور</t>
  </si>
  <si>
    <t>اسدزاده</t>
  </si>
  <si>
    <t>بهمدی</t>
  </si>
  <si>
    <t>چهکندی نژاد</t>
  </si>
  <si>
    <t>حاجی آبادی</t>
  </si>
  <si>
    <t>احمدرضا</t>
  </si>
  <si>
    <t>زارعی زادنبه</t>
  </si>
  <si>
    <t>کامران</t>
  </si>
  <si>
    <t>کورگی</t>
  </si>
  <si>
    <t>نعمت الله</t>
  </si>
  <si>
    <t>مرتضائی</t>
  </si>
  <si>
    <t>امینه</t>
  </si>
  <si>
    <t>گلثوم</t>
  </si>
  <si>
    <t>اکبرزاده بورنگ</t>
  </si>
  <si>
    <t>حسام</t>
  </si>
  <si>
    <t>امیاری فورگ</t>
  </si>
  <si>
    <t>بهروز</t>
  </si>
  <si>
    <t>برزگانی</t>
  </si>
  <si>
    <t>برزگری</t>
  </si>
  <si>
    <t>پوراسد</t>
  </si>
  <si>
    <t>پویان فرد</t>
  </si>
  <si>
    <t>حوری لقا</t>
  </si>
  <si>
    <t>خزیمه نژاد</t>
  </si>
  <si>
    <t>ریاحی</t>
  </si>
  <si>
    <t>سلطانی</t>
  </si>
  <si>
    <t>سیدمحمد</t>
  </si>
  <si>
    <t>سیادت</t>
  </si>
  <si>
    <t>شعبانی مقدم گل</t>
  </si>
  <si>
    <t>عرب</t>
  </si>
  <si>
    <t>عصمت</t>
  </si>
  <si>
    <t>قاسم لو</t>
  </si>
  <si>
    <t>گلدانی مقدم</t>
  </si>
  <si>
    <t>طیبه</t>
  </si>
  <si>
    <t>گواهی</t>
  </si>
  <si>
    <t>محمودآبادی</t>
  </si>
  <si>
    <t>مختاری</t>
  </si>
  <si>
    <t>مرادی</t>
  </si>
  <si>
    <t>مهتدائی</t>
  </si>
  <si>
    <t>مهران فر</t>
  </si>
  <si>
    <t>عادل</t>
  </si>
  <si>
    <t>نازی نژاد</t>
  </si>
  <si>
    <t>نخعی گیوشاد</t>
  </si>
  <si>
    <t>نیاکان</t>
  </si>
  <si>
    <t>اصغر</t>
  </si>
  <si>
    <t>هاشمی</t>
  </si>
  <si>
    <t>هرمزی</t>
  </si>
  <si>
    <r>
      <t xml:space="preserve">             رشته</t>
    </r>
    <r>
      <rPr>
        <b/>
        <sz val="12"/>
        <color rgb="FFC00000"/>
        <rFont val="B Koodak"/>
        <charset val="178"/>
      </rPr>
      <t xml:space="preserve"> (  حقوق ) </t>
    </r>
    <r>
      <rPr>
        <b/>
        <sz val="12"/>
        <color theme="1"/>
        <rFont val="B Koodak"/>
        <charset val="178"/>
      </rPr>
      <t xml:space="preserve">            12716</t>
    </r>
  </si>
  <si>
    <t>جعفری سهل آباد</t>
  </si>
  <si>
    <t>حسن پور</t>
  </si>
  <si>
    <t>عباسی کاریزنو</t>
  </si>
  <si>
    <t>عطامنش</t>
  </si>
  <si>
    <t>مسلم</t>
  </si>
  <si>
    <t>امیرمحمد</t>
  </si>
  <si>
    <t>قاسمی نژادچری</t>
  </si>
  <si>
    <t>گل نما</t>
  </si>
  <si>
    <t>نورالله</t>
  </si>
  <si>
    <t>نوری علی آباد</t>
  </si>
  <si>
    <t>هوشیار</t>
  </si>
  <si>
    <t xml:space="preserve">حرفه ای حقوق ثبت اسناد واملاک </t>
  </si>
  <si>
    <t>ابراهیمی</t>
  </si>
  <si>
    <t>آخوندی</t>
  </si>
  <si>
    <t>آرام جو</t>
  </si>
  <si>
    <t>عقیل</t>
  </si>
  <si>
    <t>امیدیان</t>
  </si>
  <si>
    <t>امینی</t>
  </si>
  <si>
    <t>پرویزی فر</t>
  </si>
  <si>
    <t>پناهی</t>
  </si>
  <si>
    <t>محمدامین</t>
  </si>
  <si>
    <t>چمن مطلق</t>
  </si>
  <si>
    <t>سیدمهدی</t>
  </si>
  <si>
    <t>کوروش</t>
  </si>
  <si>
    <t>خزاعی فیض آباد</t>
  </si>
  <si>
    <t>خسروی صدر</t>
  </si>
  <si>
    <t>خسروی طناک علیا</t>
  </si>
  <si>
    <t>دهقانی گسک</t>
  </si>
  <si>
    <t>رحمان</t>
  </si>
  <si>
    <t>سامان</t>
  </si>
  <si>
    <t>سرحدی</t>
  </si>
  <si>
    <t>محمدحامد</t>
  </si>
  <si>
    <t>سورگی</t>
  </si>
  <si>
    <t>شربت دار</t>
  </si>
  <si>
    <t>شیدری</t>
  </si>
  <si>
    <t>آسیه</t>
  </si>
  <si>
    <t>وحید</t>
  </si>
  <si>
    <t>کاردان</t>
  </si>
  <si>
    <t>فرهاد</t>
  </si>
  <si>
    <t>کیافر</t>
  </si>
  <si>
    <t>کیانی گیوشاد</t>
  </si>
  <si>
    <t>گل آسا</t>
  </si>
  <si>
    <t>لقمانی راد</t>
  </si>
  <si>
    <t>محمددوست</t>
  </si>
  <si>
    <t>مرکی</t>
  </si>
  <si>
    <t>مقبولی</t>
  </si>
  <si>
    <t>نظام دوست</t>
  </si>
  <si>
    <t>براتی نژاد</t>
  </si>
  <si>
    <t>خوشبخت</t>
  </si>
  <si>
    <t>رضائی روبیات</t>
  </si>
  <si>
    <t>سخائی نیا</t>
  </si>
  <si>
    <t>شرفی</t>
  </si>
  <si>
    <t>شکیبائیان</t>
  </si>
  <si>
    <t>علی آبادی</t>
  </si>
  <si>
    <t>لیلائی</t>
  </si>
  <si>
    <t>خسروی گیوشاد</t>
  </si>
  <si>
    <t>منور</t>
  </si>
  <si>
    <t>سرابی</t>
  </si>
  <si>
    <t>شریفی</t>
  </si>
  <si>
    <t>مرجان</t>
  </si>
  <si>
    <t>محجوبی نیا</t>
  </si>
  <si>
    <t>مشرقی مقدم</t>
  </si>
  <si>
    <t>رویا</t>
  </si>
  <si>
    <t>اسفندیاری</t>
  </si>
  <si>
    <t>اسماعیلی بهلولی</t>
  </si>
  <si>
    <t>محبوبه</t>
  </si>
  <si>
    <t>باقرزاده</t>
  </si>
  <si>
    <t>صفیه</t>
  </si>
  <si>
    <t>برنا</t>
  </si>
  <si>
    <t>طلعت</t>
  </si>
  <si>
    <t>بهلگردی</t>
  </si>
  <si>
    <t>حقانی</t>
  </si>
  <si>
    <t>صابری راد</t>
  </si>
  <si>
    <t>فرهنگی</t>
  </si>
  <si>
    <t>اسپکی</t>
  </si>
  <si>
    <t>ابوذر</t>
  </si>
  <si>
    <t>اصغری</t>
  </si>
  <si>
    <t>ایدا</t>
  </si>
  <si>
    <t>امیرکهریز</t>
  </si>
  <si>
    <t>چاپاری بورنگ</t>
  </si>
  <si>
    <t>حریری پور</t>
  </si>
  <si>
    <t>قاسم</t>
  </si>
  <si>
    <t>درویشی</t>
  </si>
  <si>
    <t>زعفرانی</t>
  </si>
  <si>
    <t>سیدمصطفی</t>
  </si>
  <si>
    <t>طباطبائی نسب</t>
  </si>
  <si>
    <t>علی دوست</t>
  </si>
  <si>
    <t>مجید</t>
  </si>
  <si>
    <t>منصوری کیا</t>
  </si>
  <si>
    <t>مهدویان فرد</t>
  </si>
  <si>
    <t>هنرمندفرد</t>
  </si>
  <si>
    <t>سمیرا</t>
  </si>
  <si>
    <t>سنجری</t>
  </si>
  <si>
    <r>
      <t xml:space="preserve">رشته </t>
    </r>
    <r>
      <rPr>
        <b/>
        <sz val="9"/>
        <color rgb="FFC00000"/>
        <rFont val="B Koodak"/>
        <charset val="178"/>
      </rPr>
      <t>(حقوق)    22034</t>
    </r>
  </si>
  <si>
    <t xml:space="preserve">حقوق ثبت اسناد واملاک </t>
  </si>
  <si>
    <t>عبدالودود</t>
  </si>
  <si>
    <t>احمدی دستگرد</t>
  </si>
  <si>
    <t>اسماعیلی</t>
  </si>
  <si>
    <t>باذلی</t>
  </si>
  <si>
    <t>حاجی کریم حلوائی</t>
  </si>
  <si>
    <t>خزاعی</t>
  </si>
  <si>
    <t>طاهره</t>
  </si>
  <si>
    <t>فاضلی موحد</t>
  </si>
  <si>
    <t>محمدی مقدم کشوک علیا</t>
  </si>
  <si>
    <t xml:space="preserve">مائده </t>
  </si>
  <si>
    <t>محمدزاده</t>
  </si>
  <si>
    <t>سید حامد</t>
  </si>
  <si>
    <t>دادار</t>
  </si>
  <si>
    <t>فکوری مقدم</t>
  </si>
  <si>
    <t>اسدپور</t>
  </si>
  <si>
    <t>توفیقی</t>
  </si>
  <si>
    <t>عصاری</t>
  </si>
  <si>
    <t xml:space="preserve">محسن </t>
  </si>
  <si>
    <t>دلاوریان</t>
  </si>
  <si>
    <t>کارت پایان خدمت یا معافیت دائم</t>
  </si>
  <si>
    <r>
      <t xml:space="preserve">دوره: </t>
    </r>
    <r>
      <rPr>
        <b/>
        <sz val="12"/>
        <color rgb="FFFF0000"/>
        <rFont val="B Koodak"/>
        <charset val="178"/>
      </rPr>
      <t>(کارشناسی)</t>
    </r>
  </si>
  <si>
    <r>
      <t xml:space="preserve">رشته   </t>
    </r>
    <r>
      <rPr>
        <b/>
        <sz val="12"/>
        <color rgb="FFFF0000"/>
        <rFont val="2  Koodak"/>
        <charset val="178"/>
      </rPr>
      <t xml:space="preserve">(مدیریت امور اداری 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</si>
</sst>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color theme="1"/>
      <name val="B Badr"/>
      <charset val="178"/>
    </font>
    <font>
      <b/>
      <sz val="11"/>
      <color theme="1"/>
      <name val="Wingdings 2"/>
      <family val="1"/>
      <charset val="2"/>
    </font>
    <font>
      <b/>
      <sz val="12"/>
      <color rgb="FFFF0000"/>
      <name val="2  Koodak"/>
      <charset val="178"/>
    </font>
    <font>
      <b/>
      <sz val="12"/>
      <color theme="1"/>
      <name val="B Koodak"/>
      <charset val="178"/>
    </font>
    <font>
      <b/>
      <sz val="12"/>
      <color rgb="FFFF0000"/>
      <name val="B Koodak"/>
      <charset val="178"/>
    </font>
    <font>
      <b/>
      <sz val="12"/>
      <color rgb="FFC00000"/>
      <name val="B Koodak"/>
      <charset val="178"/>
    </font>
    <font>
      <b/>
      <sz val="9"/>
      <color theme="1"/>
      <name val="B Koodak"/>
      <charset val="178"/>
    </font>
    <font>
      <b/>
      <sz val="10"/>
      <color theme="1"/>
      <name val="B Koodak"/>
      <charset val="178"/>
    </font>
    <font>
      <b/>
      <sz val="10"/>
      <color rgb="FFFF0000"/>
      <name val="B Koodak"/>
      <charset val="178"/>
    </font>
    <font>
      <b/>
      <sz val="9"/>
      <color rgb="FFFF0000"/>
      <name val="B Koodak"/>
      <charset val="178"/>
    </font>
    <font>
      <b/>
      <sz val="9"/>
      <color rgb="FFC00000"/>
      <name val="B Koodak"/>
      <charset val="178"/>
    </font>
    <font>
      <sz val="11"/>
      <color theme="1"/>
      <name val="2  Koodak"/>
      <charset val="178"/>
    </font>
    <font>
      <b/>
      <sz val="11"/>
      <color theme="1"/>
      <name val="Titr1"/>
    </font>
    <font>
      <b/>
      <sz val="11"/>
      <color theme="1"/>
      <name val="Arial"/>
      <family val="2"/>
    </font>
    <font>
      <b/>
      <sz val="10"/>
      <name val="B Koodak"/>
      <charset val="178"/>
    </font>
    <font>
      <b/>
      <sz val="9"/>
      <name val="B Koodak"/>
      <charset val="178"/>
    </font>
    <font>
      <b/>
      <sz val="11"/>
      <name val="Calibri"/>
      <family val="2"/>
      <charset val="178"/>
      <scheme val="minor"/>
    </font>
    <font>
      <b/>
      <sz val="12"/>
      <name val="B Badr"/>
      <charset val="17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7" fillId="4" borderId="0" applyNumberFormat="0" applyBorder="0" applyAlignment="0" applyProtection="0"/>
    <xf numFmtId="0" fontId="11" fillId="7" borderId="5" applyNumberFormat="0" applyAlignment="0" applyProtection="0"/>
    <xf numFmtId="0" fontId="13" fillId="8" borderId="8" applyNumberFormat="0" applyAlignment="0" applyProtection="0"/>
    <xf numFmtId="0" fontId="1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6" borderId="5" applyNumberFormat="0" applyAlignment="0" applyProtection="0"/>
    <xf numFmtId="0" fontId="12" fillId="0" borderId="7" applyNumberFormat="0" applyFill="0" applyAlignment="0" applyProtection="0"/>
    <xf numFmtId="0" fontId="8" fillId="5" borderId="0" applyNumberFormat="0" applyBorder="0" applyAlignment="0" applyProtection="0"/>
    <xf numFmtId="0" fontId="10" fillId="7" borderId="6" applyNumberFormat="0" applyAlignment="0" applyProtection="0"/>
    <xf numFmtId="0" fontId="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1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5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wrapText="1"/>
    </xf>
    <xf numFmtId="0" fontId="16" fillId="2" borderId="12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5" fillId="35" borderId="1" xfId="0" applyFont="1" applyFill="1" applyBorder="1" applyAlignment="1">
      <alignment horizontal="center" vertical="center" wrapText="1"/>
    </xf>
    <xf numFmtId="0" fontId="0" fillId="35" borderId="1" xfId="0" applyFill="1" applyBorder="1" applyAlignment="1">
      <alignment horizontal="center" vertical="center"/>
    </xf>
    <xf numFmtId="0" fontId="24" fillId="35" borderId="1" xfId="0" applyFont="1" applyFill="1" applyBorder="1" applyAlignment="1">
      <alignment horizontal="center" vertical="center"/>
    </xf>
    <xf numFmtId="0" fontId="29" fillId="35" borderId="1" xfId="0" applyFont="1" applyFill="1" applyBorder="1" applyAlignment="1">
      <alignment horizontal="center" vertical="center"/>
    </xf>
    <xf numFmtId="0" fontId="19" fillId="35" borderId="1" xfId="0" applyFont="1" applyFill="1" applyBorder="1" applyAlignment="1">
      <alignment horizontal="center" vertical="center"/>
    </xf>
    <xf numFmtId="0" fontId="0" fillId="35" borderId="0" xfId="0" applyFill="1" applyAlignment="1">
      <alignment horizontal="center"/>
    </xf>
    <xf numFmtId="0" fontId="16" fillId="35" borderId="1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5" fillId="35" borderId="12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6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4" borderId="13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/>
    </xf>
    <xf numFmtId="0" fontId="25" fillId="34" borderId="14" xfId="0" applyFont="1" applyFill="1" applyBorder="1" applyAlignment="1">
      <alignment horizontal="center" vertical="center"/>
    </xf>
  </cellXfs>
  <cellStyles count="42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te" xfId="1" builtinId="10" customBuiltin="1"/>
    <cellStyle name="Output 2" xfId="38"/>
    <cellStyle name="Title 2" xfId="39"/>
    <cellStyle name="Total 2" xfId="40"/>
    <cellStyle name="Warning Tex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8"/>
  <sheetViews>
    <sheetView rightToLeft="1" topLeftCell="D1" zoomScale="95" zoomScaleNormal="95" workbookViewId="0">
      <pane ySplit="1" topLeftCell="A2" activePane="bottomLeft" state="frozen"/>
      <selection pane="bottomLeft" activeCell="N3" sqref="A1:XFD3"/>
    </sheetView>
  </sheetViews>
  <sheetFormatPr defaultRowHeight="27.75" customHeight="1"/>
  <cols>
    <col min="1" max="1" width="6.42578125" style="30" customWidth="1"/>
    <col min="2" max="2" width="10.42578125" style="27" customWidth="1"/>
    <col min="3" max="3" width="15" style="27" customWidth="1"/>
    <col min="4" max="4" width="17" style="27" customWidth="1"/>
    <col min="5" max="5" width="14.140625" style="27" customWidth="1"/>
    <col min="6" max="6" width="35.5703125" style="27" customWidth="1"/>
    <col min="7" max="7" width="17.42578125" style="27" customWidth="1"/>
    <col min="8" max="8" width="4.42578125" style="27" customWidth="1"/>
    <col min="9" max="9" width="6" style="27" bestFit="1" customWidth="1"/>
    <col min="10" max="10" width="6.7109375" style="27" bestFit="1" customWidth="1"/>
    <col min="11" max="11" width="22.28515625" style="27" customWidth="1"/>
    <col min="12" max="12" width="6.42578125" style="30" customWidth="1"/>
    <col min="13" max="13" width="11.140625" style="30" customWidth="1"/>
    <col min="14" max="14" width="9.140625" style="31"/>
    <col min="15" max="16384" width="9.140625" style="27"/>
  </cols>
  <sheetData>
    <row r="1" spans="1:22" s="6" customFormat="1" ht="27.75" customHeight="1">
      <c r="A1" s="54" t="s">
        <v>27</v>
      </c>
      <c r="B1" s="57" t="s">
        <v>0</v>
      </c>
      <c r="C1" s="57" t="s">
        <v>1</v>
      </c>
      <c r="D1" s="57" t="s">
        <v>10</v>
      </c>
      <c r="E1" s="57" t="s">
        <v>12</v>
      </c>
      <c r="F1" s="54" t="s">
        <v>13</v>
      </c>
      <c r="G1" s="57" t="s">
        <v>3</v>
      </c>
      <c r="H1" s="60" t="s">
        <v>4</v>
      </c>
      <c r="I1" s="61"/>
      <c r="J1" s="61"/>
      <c r="K1" s="61"/>
      <c r="L1" s="61"/>
      <c r="M1" s="62"/>
      <c r="N1" s="12"/>
      <c r="O1" s="12"/>
      <c r="P1" s="12"/>
      <c r="Q1" s="12"/>
      <c r="R1" s="12"/>
      <c r="S1" s="12"/>
      <c r="T1" s="12"/>
      <c r="U1" s="12"/>
      <c r="V1" s="12"/>
    </row>
    <row r="2" spans="1:22" s="6" customFormat="1" ht="27.75" customHeight="1">
      <c r="A2" s="55"/>
      <c r="B2" s="58"/>
      <c r="C2" s="58"/>
      <c r="D2" s="58"/>
      <c r="E2" s="58"/>
      <c r="F2" s="55"/>
      <c r="G2" s="58"/>
      <c r="H2" s="57" t="s">
        <v>5</v>
      </c>
      <c r="I2" s="57" t="s">
        <v>6</v>
      </c>
      <c r="J2" s="57" t="s">
        <v>7</v>
      </c>
      <c r="K2" s="50" t="s">
        <v>352</v>
      </c>
      <c r="L2" s="54" t="s">
        <v>8</v>
      </c>
      <c r="M2" s="54" t="s">
        <v>9</v>
      </c>
      <c r="N2" s="12"/>
      <c r="O2" s="12"/>
      <c r="P2" s="12"/>
      <c r="Q2" s="12"/>
      <c r="R2" s="12"/>
      <c r="S2" s="12"/>
      <c r="T2" s="12"/>
      <c r="U2" s="12"/>
      <c r="V2" s="12"/>
    </row>
    <row r="3" spans="1:22" s="6" customFormat="1" ht="27.75" customHeight="1">
      <c r="A3" s="56"/>
      <c r="B3" s="59"/>
      <c r="C3" s="59"/>
      <c r="D3" s="59"/>
      <c r="E3" s="59"/>
      <c r="F3" s="56"/>
      <c r="G3" s="59"/>
      <c r="H3" s="59"/>
      <c r="I3" s="59"/>
      <c r="J3" s="59"/>
      <c r="K3" s="51"/>
      <c r="L3" s="56"/>
      <c r="M3" s="56"/>
      <c r="N3" s="12"/>
      <c r="O3" s="12"/>
      <c r="P3" s="12"/>
      <c r="Q3" s="12"/>
      <c r="R3" s="12"/>
      <c r="S3" s="12"/>
      <c r="T3" s="12"/>
      <c r="U3" s="12"/>
      <c r="V3" s="12"/>
    </row>
    <row r="4" spans="1:22" s="2" customFormat="1" ht="27.75" customHeight="1">
      <c r="A4" s="7">
        <v>1</v>
      </c>
      <c r="B4" s="21" t="s">
        <v>55</v>
      </c>
      <c r="C4" s="21" t="s">
        <v>204</v>
      </c>
      <c r="D4" s="21" t="str">
        <f>"5230125497"</f>
        <v>5230125497</v>
      </c>
      <c r="E4" s="22" t="s">
        <v>19</v>
      </c>
      <c r="F4" s="22" t="s">
        <v>111</v>
      </c>
      <c r="G4" s="21">
        <v>9031634129</v>
      </c>
      <c r="H4" s="8" t="s">
        <v>114</v>
      </c>
      <c r="I4" s="8" t="s">
        <v>114</v>
      </c>
      <c r="J4" s="8" t="s">
        <v>114</v>
      </c>
      <c r="K4" s="8" t="s">
        <v>114</v>
      </c>
      <c r="L4" s="8" t="s">
        <v>114</v>
      </c>
      <c r="M4" s="23" t="s">
        <v>117</v>
      </c>
      <c r="N4" s="12"/>
      <c r="O4" s="12"/>
      <c r="P4" s="12"/>
      <c r="Q4" s="12"/>
      <c r="R4" s="12"/>
      <c r="S4" s="12"/>
      <c r="T4" s="12"/>
      <c r="U4" s="12"/>
      <c r="V4" s="12"/>
    </row>
    <row r="5" spans="1:22" s="2" customFormat="1" ht="27.75" customHeight="1">
      <c r="A5" s="7">
        <v>2</v>
      </c>
      <c r="B5" s="21" t="s">
        <v>205</v>
      </c>
      <c r="C5" s="21" t="s">
        <v>206</v>
      </c>
      <c r="D5" s="21" t="str">
        <f>"0311104932"</f>
        <v>0311104932</v>
      </c>
      <c r="E5" s="22" t="s">
        <v>19</v>
      </c>
      <c r="F5" s="22" t="s">
        <v>111</v>
      </c>
      <c r="G5" s="21">
        <v>9156046671</v>
      </c>
      <c r="H5" s="8" t="s">
        <v>114</v>
      </c>
      <c r="I5" s="8" t="s">
        <v>114</v>
      </c>
      <c r="J5" s="8" t="s">
        <v>114</v>
      </c>
      <c r="K5" s="8" t="s">
        <v>114</v>
      </c>
      <c r="L5" s="1" t="s">
        <v>116</v>
      </c>
      <c r="M5" s="23" t="s">
        <v>117</v>
      </c>
      <c r="N5" s="12"/>
      <c r="O5" s="12"/>
      <c r="P5" s="12"/>
      <c r="Q5" s="12"/>
      <c r="R5" s="12"/>
      <c r="S5" s="12"/>
      <c r="T5" s="12"/>
      <c r="U5" s="12"/>
      <c r="V5" s="12"/>
    </row>
    <row r="6" spans="1:22" s="2" customFormat="1" ht="27.75" customHeight="1">
      <c r="A6" s="7">
        <v>3</v>
      </c>
      <c r="B6" s="21" t="s">
        <v>49</v>
      </c>
      <c r="C6" s="21" t="s">
        <v>50</v>
      </c>
      <c r="D6" s="21" t="str">
        <f>"0640450695"</f>
        <v>0640450695</v>
      </c>
      <c r="E6" s="22" t="s">
        <v>19</v>
      </c>
      <c r="F6" s="22" t="s">
        <v>111</v>
      </c>
      <c r="G6" s="21">
        <v>9105619008</v>
      </c>
      <c r="H6" s="8" t="s">
        <v>114</v>
      </c>
      <c r="I6" s="8" t="s">
        <v>114</v>
      </c>
      <c r="J6" s="8" t="s">
        <v>114</v>
      </c>
      <c r="K6" s="8" t="s">
        <v>114</v>
      </c>
      <c r="L6" s="8" t="s">
        <v>114</v>
      </c>
      <c r="M6" s="20" t="s">
        <v>114</v>
      </c>
      <c r="N6" s="12"/>
      <c r="O6" s="12"/>
      <c r="P6" s="12"/>
      <c r="Q6" s="12"/>
      <c r="R6" s="12"/>
      <c r="S6" s="12"/>
      <c r="T6" s="12"/>
      <c r="U6" s="12"/>
      <c r="V6" s="12"/>
    </row>
    <row r="7" spans="1:22" s="2" customFormat="1" ht="27.75" customHeight="1">
      <c r="A7" s="7">
        <v>4</v>
      </c>
      <c r="B7" s="21" t="s">
        <v>52</v>
      </c>
      <c r="C7" s="21" t="s">
        <v>136</v>
      </c>
      <c r="D7" s="21" t="str">
        <f>"5230062487"</f>
        <v>5230062487</v>
      </c>
      <c r="E7" s="22" t="s">
        <v>19</v>
      </c>
      <c r="F7" s="22" t="s">
        <v>111</v>
      </c>
      <c r="G7" s="21">
        <v>9157550187</v>
      </c>
      <c r="H7" s="8" t="s">
        <v>114</v>
      </c>
      <c r="I7" s="8" t="s">
        <v>114</v>
      </c>
      <c r="J7" s="8" t="s">
        <v>114</v>
      </c>
      <c r="K7" s="8" t="s">
        <v>114</v>
      </c>
      <c r="L7" s="8" t="s">
        <v>114</v>
      </c>
      <c r="M7" s="20" t="s">
        <v>114</v>
      </c>
      <c r="N7" s="12"/>
      <c r="O7" s="12"/>
      <c r="P7" s="12"/>
      <c r="Q7" s="12"/>
      <c r="R7" s="12"/>
      <c r="S7" s="12"/>
      <c r="T7" s="12"/>
      <c r="U7" s="12"/>
      <c r="V7" s="12"/>
    </row>
    <row r="8" spans="1:22" s="2" customFormat="1" ht="27.75" customHeight="1">
      <c r="A8" s="7">
        <v>5</v>
      </c>
      <c r="B8" s="21" t="s">
        <v>207</v>
      </c>
      <c r="C8" s="21" t="s">
        <v>208</v>
      </c>
      <c r="D8" s="21" t="str">
        <f>"0640177204"</f>
        <v>0640177204</v>
      </c>
      <c r="E8" s="22" t="s">
        <v>19</v>
      </c>
      <c r="F8" s="22" t="s">
        <v>111</v>
      </c>
      <c r="G8" s="21">
        <v>9157710431</v>
      </c>
      <c r="H8" s="8" t="s">
        <v>114</v>
      </c>
      <c r="I8" s="8" t="s">
        <v>114</v>
      </c>
      <c r="J8" s="8" t="s">
        <v>114</v>
      </c>
      <c r="K8" s="8" t="s">
        <v>114</v>
      </c>
      <c r="L8" s="8" t="s">
        <v>114</v>
      </c>
      <c r="M8" s="23" t="s">
        <v>117</v>
      </c>
      <c r="N8" s="12"/>
      <c r="O8" s="12"/>
      <c r="P8" s="12"/>
      <c r="Q8" s="12"/>
      <c r="R8" s="12"/>
      <c r="S8" s="12"/>
      <c r="T8" s="12"/>
      <c r="U8" s="12"/>
      <c r="V8" s="12"/>
    </row>
    <row r="9" spans="1:22" s="2" customFormat="1" ht="27.75" customHeight="1">
      <c r="A9" s="7">
        <v>6</v>
      </c>
      <c r="B9" s="21" t="s">
        <v>68</v>
      </c>
      <c r="C9" s="21" t="s">
        <v>209</v>
      </c>
      <c r="D9" s="21" t="str">
        <f>"0640254179"</f>
        <v>0640254179</v>
      </c>
      <c r="E9" s="22" t="s">
        <v>19</v>
      </c>
      <c r="F9" s="22" t="s">
        <v>111</v>
      </c>
      <c r="G9" s="21">
        <v>9157716429</v>
      </c>
      <c r="H9" s="8" t="s">
        <v>114</v>
      </c>
      <c r="I9" s="8" t="s">
        <v>114</v>
      </c>
      <c r="J9" s="8" t="s">
        <v>114</v>
      </c>
      <c r="K9" s="8" t="s">
        <v>114</v>
      </c>
      <c r="L9" s="8" t="s">
        <v>114</v>
      </c>
      <c r="M9" s="23" t="s">
        <v>117</v>
      </c>
      <c r="N9" s="12"/>
      <c r="O9" s="12"/>
      <c r="P9" s="12"/>
      <c r="Q9" s="12"/>
      <c r="R9" s="12"/>
      <c r="S9" s="12"/>
      <c r="T9" s="12"/>
      <c r="U9" s="12"/>
      <c r="V9" s="12"/>
    </row>
    <row r="10" spans="1:22" s="2" customFormat="1" ht="27.75" customHeight="1">
      <c r="A10" s="7">
        <v>7</v>
      </c>
      <c r="B10" s="21" t="s">
        <v>138</v>
      </c>
      <c r="C10" s="21" t="s">
        <v>105</v>
      </c>
      <c r="D10" s="21" t="str">
        <f>"0640620779"</f>
        <v>0640620779</v>
      </c>
      <c r="E10" s="22" t="s">
        <v>19</v>
      </c>
      <c r="F10" s="22" t="s">
        <v>111</v>
      </c>
      <c r="G10" s="21">
        <v>9155601077</v>
      </c>
      <c r="H10" s="9" t="s">
        <v>115</v>
      </c>
      <c r="I10" s="8" t="s">
        <v>114</v>
      </c>
      <c r="J10" s="8" t="s">
        <v>114</v>
      </c>
      <c r="K10" s="8" t="s">
        <v>114</v>
      </c>
      <c r="L10" s="8" t="s">
        <v>114</v>
      </c>
      <c r="M10" s="23" t="s">
        <v>117</v>
      </c>
      <c r="N10" s="12"/>
      <c r="O10" s="12"/>
      <c r="P10" s="12"/>
      <c r="Q10" s="12"/>
      <c r="R10" s="12"/>
      <c r="S10" s="12"/>
      <c r="T10" s="12"/>
      <c r="U10" s="12"/>
      <c r="V10" s="12"/>
    </row>
    <row r="11" spans="1:22" s="2" customFormat="1" ht="27.75" customHeight="1">
      <c r="A11" s="7">
        <v>8</v>
      </c>
      <c r="B11" s="21" t="s">
        <v>55</v>
      </c>
      <c r="C11" s="21" t="s">
        <v>105</v>
      </c>
      <c r="D11" s="21" t="str">
        <f>"0640797393"</f>
        <v>0640797393</v>
      </c>
      <c r="E11" s="22" t="s">
        <v>19</v>
      </c>
      <c r="F11" s="22" t="s">
        <v>111</v>
      </c>
      <c r="G11" s="21">
        <v>9931630301</v>
      </c>
      <c r="H11" s="8" t="s">
        <v>114</v>
      </c>
      <c r="I11" s="8" t="s">
        <v>114</v>
      </c>
      <c r="J11" s="8" t="s">
        <v>114</v>
      </c>
      <c r="K11" s="8" t="s">
        <v>114</v>
      </c>
      <c r="L11" s="8" t="s">
        <v>114</v>
      </c>
      <c r="M11" s="8" t="s">
        <v>114</v>
      </c>
      <c r="N11" s="12"/>
      <c r="O11" s="12"/>
      <c r="P11" s="12"/>
      <c r="Q11" s="12"/>
      <c r="R11" s="12"/>
      <c r="S11" s="12"/>
      <c r="T11" s="12"/>
      <c r="U11" s="12"/>
      <c r="V11" s="12"/>
    </row>
    <row r="12" spans="1:22" s="2" customFormat="1" ht="27.75" customHeight="1">
      <c r="A12" s="7">
        <v>9</v>
      </c>
      <c r="B12" s="21" t="s">
        <v>63</v>
      </c>
      <c r="C12" s="21" t="s">
        <v>105</v>
      </c>
      <c r="D12" s="21" t="str">
        <f>"0640317499"</f>
        <v>0640317499</v>
      </c>
      <c r="E12" s="22" t="s">
        <v>19</v>
      </c>
      <c r="F12" s="22" t="s">
        <v>111</v>
      </c>
      <c r="G12" s="21">
        <v>9156633270</v>
      </c>
      <c r="H12" s="8" t="s">
        <v>114</v>
      </c>
      <c r="I12" s="8" t="s">
        <v>114</v>
      </c>
      <c r="J12" s="8" t="s">
        <v>114</v>
      </c>
      <c r="K12" s="8" t="s">
        <v>114</v>
      </c>
      <c r="L12" s="8" t="s">
        <v>114</v>
      </c>
      <c r="M12" s="8" t="s">
        <v>114</v>
      </c>
      <c r="N12" s="12"/>
      <c r="O12" s="12"/>
      <c r="P12" s="12"/>
      <c r="Q12" s="12"/>
      <c r="R12" s="12"/>
      <c r="S12" s="12"/>
      <c r="T12" s="12"/>
      <c r="U12" s="12"/>
      <c r="V12" s="12"/>
    </row>
    <row r="13" spans="1:22" s="2" customFormat="1" ht="27.75" customHeight="1">
      <c r="A13" s="7">
        <v>10</v>
      </c>
      <c r="B13" s="21" t="s">
        <v>62</v>
      </c>
      <c r="C13" s="21" t="s">
        <v>105</v>
      </c>
      <c r="D13" s="21" t="str">
        <f>"0640550071"</f>
        <v>0640550071</v>
      </c>
      <c r="E13" s="22" t="s">
        <v>19</v>
      </c>
      <c r="F13" s="22" t="s">
        <v>111</v>
      </c>
      <c r="G13" s="21">
        <v>9156031601</v>
      </c>
      <c r="H13" s="8" t="s">
        <v>114</v>
      </c>
      <c r="I13" s="8" t="s">
        <v>114</v>
      </c>
      <c r="J13" s="8" t="s">
        <v>114</v>
      </c>
      <c r="K13" s="8" t="s">
        <v>114</v>
      </c>
      <c r="L13" s="8" t="s">
        <v>114</v>
      </c>
      <c r="M13" s="8" t="s">
        <v>114</v>
      </c>
      <c r="N13" s="12"/>
      <c r="O13" s="12"/>
      <c r="P13" s="12"/>
      <c r="Q13" s="12"/>
      <c r="R13" s="12"/>
      <c r="S13" s="12"/>
      <c r="T13" s="12"/>
      <c r="U13" s="12"/>
      <c r="V13" s="12"/>
    </row>
    <row r="14" spans="1:22" s="2" customFormat="1" ht="27.75" customHeight="1">
      <c r="A14" s="7">
        <v>11</v>
      </c>
      <c r="B14" s="21" t="s">
        <v>60</v>
      </c>
      <c r="C14" s="21" t="s">
        <v>210</v>
      </c>
      <c r="D14" s="21" t="str">
        <f>"0653142031"</f>
        <v>0653142031</v>
      </c>
      <c r="E14" s="22" t="s">
        <v>19</v>
      </c>
      <c r="F14" s="22" t="s">
        <v>111</v>
      </c>
      <c r="G14" s="21">
        <v>9383992173</v>
      </c>
      <c r="H14" s="8" t="s">
        <v>114</v>
      </c>
      <c r="I14" s="8" t="s">
        <v>114</v>
      </c>
      <c r="J14" s="8" t="s">
        <v>114</v>
      </c>
      <c r="K14" s="8" t="s">
        <v>114</v>
      </c>
      <c r="L14" s="1" t="s">
        <v>116</v>
      </c>
      <c r="M14" s="8" t="s">
        <v>114</v>
      </c>
      <c r="N14" s="12"/>
      <c r="O14" s="12"/>
      <c r="P14" s="12"/>
      <c r="Q14" s="12"/>
      <c r="R14" s="12"/>
      <c r="S14" s="12"/>
      <c r="T14" s="12"/>
      <c r="U14" s="12"/>
      <c r="V14" s="12"/>
    </row>
    <row r="15" spans="1:22" s="2" customFormat="1" ht="27.75" customHeight="1">
      <c r="A15" s="7">
        <v>12</v>
      </c>
      <c r="B15" s="21" t="s">
        <v>59</v>
      </c>
      <c r="C15" s="21" t="s">
        <v>211</v>
      </c>
      <c r="D15" s="21" t="str">
        <f>"0640466281"</f>
        <v>0640466281</v>
      </c>
      <c r="E15" s="22" t="s">
        <v>19</v>
      </c>
      <c r="F15" s="22" t="s">
        <v>111</v>
      </c>
      <c r="G15" s="21">
        <v>9155634663</v>
      </c>
      <c r="H15" s="8" t="s">
        <v>114</v>
      </c>
      <c r="I15" s="8" t="s">
        <v>114</v>
      </c>
      <c r="J15" s="8" t="s">
        <v>114</v>
      </c>
      <c r="K15" s="8" t="s">
        <v>114</v>
      </c>
      <c r="L15" s="8" t="s">
        <v>114</v>
      </c>
      <c r="M15" s="23" t="s">
        <v>117</v>
      </c>
      <c r="N15" s="12"/>
      <c r="O15" s="12"/>
      <c r="P15" s="12"/>
      <c r="Q15" s="12"/>
      <c r="R15" s="12"/>
      <c r="S15" s="12"/>
      <c r="T15" s="12"/>
      <c r="U15" s="12"/>
      <c r="V15" s="12"/>
    </row>
    <row r="16" spans="1:22" s="25" customFormat="1" ht="27.75" customHeight="1">
      <c r="A16" s="7">
        <v>13</v>
      </c>
      <c r="B16" s="21" t="s">
        <v>96</v>
      </c>
      <c r="C16" s="21" t="s">
        <v>97</v>
      </c>
      <c r="D16" s="21" t="str">
        <f>"3610768274"</f>
        <v>3610768274</v>
      </c>
      <c r="E16" s="24" t="s">
        <v>19</v>
      </c>
      <c r="F16" s="24" t="s">
        <v>111</v>
      </c>
      <c r="G16" s="21">
        <v>9156083016</v>
      </c>
      <c r="H16" s="8" t="s">
        <v>114</v>
      </c>
      <c r="I16" s="8" t="s">
        <v>114</v>
      </c>
      <c r="J16" s="8" t="s">
        <v>114</v>
      </c>
      <c r="K16" s="8" t="s">
        <v>114</v>
      </c>
      <c r="L16" s="8" t="s">
        <v>114</v>
      </c>
      <c r="M16" s="23" t="s">
        <v>117</v>
      </c>
      <c r="N16" s="12"/>
      <c r="O16" s="12"/>
      <c r="P16" s="12"/>
      <c r="Q16" s="12"/>
      <c r="R16" s="12"/>
      <c r="S16" s="12"/>
      <c r="T16" s="12"/>
      <c r="U16" s="12"/>
      <c r="V16" s="12"/>
    </row>
    <row r="17" spans="1:22" s="2" customFormat="1" ht="27.75" customHeight="1">
      <c r="A17" s="7">
        <v>14</v>
      </c>
      <c r="B17" s="21" t="s">
        <v>146</v>
      </c>
      <c r="C17" s="21" t="s">
        <v>194</v>
      </c>
      <c r="D17" s="21" t="str">
        <f>"0640268064"</f>
        <v>0640268064</v>
      </c>
      <c r="E17" s="22" t="s">
        <v>19</v>
      </c>
      <c r="F17" s="22" t="s">
        <v>111</v>
      </c>
      <c r="G17" s="21">
        <v>9152682891</v>
      </c>
      <c r="H17" s="8" t="s">
        <v>114</v>
      </c>
      <c r="I17" s="8" t="s">
        <v>114</v>
      </c>
      <c r="J17" s="8" t="s">
        <v>114</v>
      </c>
      <c r="K17" s="9" t="s">
        <v>115</v>
      </c>
      <c r="L17" s="1" t="s">
        <v>116</v>
      </c>
      <c r="M17" s="23" t="s">
        <v>117</v>
      </c>
      <c r="N17" s="12"/>
      <c r="O17" s="12"/>
      <c r="P17" s="12"/>
      <c r="Q17" s="12"/>
      <c r="R17" s="12"/>
      <c r="S17" s="12"/>
      <c r="T17" s="12"/>
      <c r="U17" s="12"/>
      <c r="V17" s="12"/>
    </row>
    <row r="18" spans="1:22" s="2" customFormat="1" ht="27.75" customHeight="1">
      <c r="A18" s="7">
        <v>15</v>
      </c>
      <c r="B18" s="21" t="s">
        <v>75</v>
      </c>
      <c r="C18" s="21" t="s">
        <v>40</v>
      </c>
      <c r="D18" s="21" t="str">
        <f>"0640862837"</f>
        <v>0640862837</v>
      </c>
      <c r="E18" s="22" t="s">
        <v>19</v>
      </c>
      <c r="F18" s="22" t="s">
        <v>111</v>
      </c>
      <c r="G18" s="21">
        <v>9153635800</v>
      </c>
      <c r="H18" s="8" t="s">
        <v>114</v>
      </c>
      <c r="I18" s="8" t="s">
        <v>114</v>
      </c>
      <c r="J18" s="8" t="s">
        <v>114</v>
      </c>
      <c r="K18" s="9" t="s">
        <v>115</v>
      </c>
      <c r="L18" s="1" t="s">
        <v>116</v>
      </c>
      <c r="M18" s="23" t="s">
        <v>117</v>
      </c>
      <c r="N18" s="12"/>
      <c r="O18" s="12"/>
      <c r="P18" s="12"/>
      <c r="Q18" s="12"/>
      <c r="R18" s="12"/>
      <c r="S18" s="12"/>
      <c r="T18" s="12"/>
      <c r="U18" s="12"/>
      <c r="V18" s="12"/>
    </row>
    <row r="19" spans="1:22" s="2" customFormat="1" ht="27.75" customHeight="1">
      <c r="A19" s="7">
        <v>16</v>
      </c>
      <c r="B19" s="21" t="s">
        <v>85</v>
      </c>
      <c r="C19" s="21" t="s">
        <v>212</v>
      </c>
      <c r="D19" s="21" t="str">
        <f>"0925009164"</f>
        <v>0925009164</v>
      </c>
      <c r="E19" s="22" t="s">
        <v>19</v>
      </c>
      <c r="F19" s="22" t="s">
        <v>111</v>
      </c>
      <c r="G19" s="21">
        <v>9114431612</v>
      </c>
      <c r="H19" s="8" t="s">
        <v>114</v>
      </c>
      <c r="I19" s="8" t="s">
        <v>114</v>
      </c>
      <c r="J19" s="8" t="s">
        <v>114</v>
      </c>
      <c r="K19" s="8" t="s">
        <v>114</v>
      </c>
      <c r="L19" s="8" t="s">
        <v>114</v>
      </c>
      <c r="M19" s="8" t="s">
        <v>114</v>
      </c>
      <c r="N19" s="12"/>
      <c r="O19" s="12"/>
      <c r="P19" s="12"/>
      <c r="Q19" s="12"/>
      <c r="R19" s="12"/>
      <c r="S19" s="12"/>
      <c r="T19" s="12"/>
      <c r="U19" s="12"/>
      <c r="V19" s="12"/>
    </row>
    <row r="20" spans="1:22" s="2" customFormat="1" ht="27.75" customHeight="1">
      <c r="A20" s="7">
        <v>17</v>
      </c>
      <c r="B20" s="21" t="s">
        <v>31</v>
      </c>
      <c r="C20" s="21" t="s">
        <v>213</v>
      </c>
      <c r="D20" s="21" t="str">
        <f>"0640889281"</f>
        <v>0640889281</v>
      </c>
      <c r="E20" s="22" t="s">
        <v>19</v>
      </c>
      <c r="F20" s="22" t="s">
        <v>111</v>
      </c>
      <c r="G20" s="21">
        <v>9920700741</v>
      </c>
      <c r="H20" s="8" t="s">
        <v>114</v>
      </c>
      <c r="I20" s="8" t="s">
        <v>114</v>
      </c>
      <c r="J20" s="8" t="s">
        <v>114</v>
      </c>
      <c r="K20" s="9" t="s">
        <v>115</v>
      </c>
      <c r="L20" s="1" t="s">
        <v>116</v>
      </c>
      <c r="M20" s="8" t="s">
        <v>114</v>
      </c>
      <c r="N20" s="12"/>
      <c r="O20" s="12"/>
      <c r="P20" s="12"/>
      <c r="Q20" s="12"/>
      <c r="R20" s="12"/>
      <c r="S20" s="12"/>
      <c r="T20" s="12"/>
      <c r="U20" s="12"/>
      <c r="V20" s="12"/>
    </row>
    <row r="21" spans="1:22" s="2" customFormat="1" ht="27.75" customHeight="1">
      <c r="A21" s="7">
        <v>18</v>
      </c>
      <c r="B21" s="21" t="s">
        <v>32</v>
      </c>
      <c r="C21" s="21" t="s">
        <v>79</v>
      </c>
      <c r="D21" s="21" t="str">
        <f>"0640890237"</f>
        <v>0640890237</v>
      </c>
      <c r="E21" s="22" t="s">
        <v>19</v>
      </c>
      <c r="F21" s="22" t="s">
        <v>111</v>
      </c>
      <c r="G21" s="21">
        <v>9157284903</v>
      </c>
      <c r="H21" s="8" t="s">
        <v>114</v>
      </c>
      <c r="I21" s="8" t="s">
        <v>114</v>
      </c>
      <c r="J21" s="8" t="s">
        <v>114</v>
      </c>
      <c r="K21" s="9" t="s">
        <v>115</v>
      </c>
      <c r="L21" s="1" t="s">
        <v>116</v>
      </c>
      <c r="M21" s="8" t="s">
        <v>114</v>
      </c>
      <c r="N21" s="12"/>
      <c r="O21" s="12"/>
      <c r="P21" s="12"/>
      <c r="Q21" s="12"/>
      <c r="R21" s="12"/>
      <c r="S21" s="12"/>
      <c r="T21" s="12"/>
      <c r="U21" s="12"/>
      <c r="V21" s="12"/>
    </row>
    <row r="22" spans="1:22" s="2" customFormat="1" ht="27.75" customHeight="1">
      <c r="A22" s="7">
        <v>19</v>
      </c>
      <c r="B22" s="21" t="s">
        <v>344</v>
      </c>
      <c r="C22" s="21" t="s">
        <v>345</v>
      </c>
      <c r="D22" s="21">
        <v>5230043040</v>
      </c>
      <c r="E22" s="22" t="s">
        <v>19</v>
      </c>
      <c r="F22" s="22" t="s">
        <v>111</v>
      </c>
      <c r="G22" s="21">
        <v>9157402271</v>
      </c>
      <c r="H22" s="8" t="s">
        <v>114</v>
      </c>
      <c r="I22" s="8" t="s">
        <v>114</v>
      </c>
      <c r="J22" s="8" t="s">
        <v>114</v>
      </c>
      <c r="K22" s="8" t="s">
        <v>114</v>
      </c>
      <c r="L22" s="1" t="s">
        <v>116</v>
      </c>
      <c r="M22" s="23" t="s">
        <v>117</v>
      </c>
      <c r="N22" s="12"/>
      <c r="O22" s="12"/>
      <c r="P22" s="12"/>
      <c r="Q22" s="12"/>
      <c r="R22" s="12"/>
      <c r="S22" s="12"/>
      <c r="T22" s="12"/>
      <c r="U22" s="12"/>
      <c r="V22" s="12"/>
    </row>
    <row r="23" spans="1:22" s="6" customFormat="1" ht="27.75" customHeight="1">
      <c r="A23" s="7">
        <v>20</v>
      </c>
      <c r="B23" s="21" t="s">
        <v>68</v>
      </c>
      <c r="C23" s="21" t="s">
        <v>103</v>
      </c>
      <c r="D23" s="21" t="str">
        <f>"5630057911"</f>
        <v>5630057911</v>
      </c>
      <c r="E23" s="22" t="s">
        <v>19</v>
      </c>
      <c r="F23" s="22" t="s">
        <v>111</v>
      </c>
      <c r="G23" s="21">
        <v>9100012455</v>
      </c>
      <c r="H23" s="8" t="s">
        <v>114</v>
      </c>
      <c r="I23" s="8" t="s">
        <v>114</v>
      </c>
      <c r="J23" s="8" t="s">
        <v>114</v>
      </c>
      <c r="K23" s="8" t="s">
        <v>114</v>
      </c>
      <c r="L23" s="8" t="s">
        <v>114</v>
      </c>
      <c r="M23" s="8" t="s">
        <v>114</v>
      </c>
      <c r="N23" s="12"/>
      <c r="O23" s="12"/>
      <c r="P23" s="12"/>
      <c r="Q23" s="12"/>
      <c r="R23" s="12"/>
      <c r="S23" s="12"/>
      <c r="T23" s="12"/>
      <c r="U23" s="12"/>
      <c r="V23" s="12"/>
    </row>
    <row r="24" spans="1:22" s="6" customFormat="1" ht="27.75" customHeight="1">
      <c r="A24" s="7">
        <v>21</v>
      </c>
      <c r="B24" s="21" t="s">
        <v>51</v>
      </c>
      <c r="C24" s="21" t="s">
        <v>214</v>
      </c>
      <c r="D24" s="21" t="str">
        <f>"0072679931"</f>
        <v>0072679931</v>
      </c>
      <c r="E24" s="22" t="s">
        <v>19</v>
      </c>
      <c r="F24" s="22" t="s">
        <v>111</v>
      </c>
      <c r="G24" s="21">
        <v>9197288774</v>
      </c>
      <c r="H24" s="8" t="s">
        <v>114</v>
      </c>
      <c r="I24" s="8" t="s">
        <v>114</v>
      </c>
      <c r="J24" s="8" t="s">
        <v>114</v>
      </c>
      <c r="K24" s="8" t="s">
        <v>114</v>
      </c>
      <c r="L24" s="8" t="s">
        <v>113</v>
      </c>
      <c r="M24" s="23" t="s">
        <v>117</v>
      </c>
      <c r="N24" s="12"/>
      <c r="O24" s="12"/>
      <c r="P24" s="12"/>
      <c r="Q24" s="12"/>
      <c r="R24" s="12"/>
      <c r="S24" s="12"/>
      <c r="T24" s="12"/>
      <c r="U24" s="12"/>
      <c r="V24" s="12"/>
    </row>
    <row r="25" spans="1:22" s="6" customFormat="1" ht="27.75" customHeight="1">
      <c r="A25" s="7">
        <v>22</v>
      </c>
      <c r="B25" s="21" t="s">
        <v>80</v>
      </c>
      <c r="C25" s="21" t="s">
        <v>215</v>
      </c>
      <c r="D25" s="21" t="str">
        <f>"5239922780"</f>
        <v>5239922780</v>
      </c>
      <c r="E25" s="22" t="s">
        <v>19</v>
      </c>
      <c r="F25" s="22" t="s">
        <v>111</v>
      </c>
      <c r="G25" s="21">
        <v>9157286151</v>
      </c>
      <c r="H25" s="8" t="s">
        <v>114</v>
      </c>
      <c r="I25" s="8" t="s">
        <v>114</v>
      </c>
      <c r="J25" s="8" t="s">
        <v>114</v>
      </c>
      <c r="K25" s="8" t="s">
        <v>114</v>
      </c>
      <c r="L25" s="8" t="s">
        <v>113</v>
      </c>
      <c r="M25" s="23" t="s">
        <v>117</v>
      </c>
      <c r="N25" s="12"/>
      <c r="O25" s="12"/>
      <c r="P25" s="12"/>
      <c r="Q25" s="12"/>
      <c r="R25" s="12"/>
      <c r="S25" s="12"/>
      <c r="T25" s="12"/>
      <c r="U25" s="12"/>
      <c r="V25" s="12"/>
    </row>
    <row r="26" spans="1:22" s="2" customFormat="1" ht="27.75" customHeight="1">
      <c r="A26" s="7">
        <v>23</v>
      </c>
      <c r="B26" s="21" t="s">
        <v>216</v>
      </c>
      <c r="C26" s="21" t="s">
        <v>217</v>
      </c>
      <c r="D26" s="21" t="str">
        <f>"0640368042"</f>
        <v>0640368042</v>
      </c>
      <c r="E26" s="22" t="s">
        <v>19</v>
      </c>
      <c r="F26" s="22" t="s">
        <v>111</v>
      </c>
      <c r="G26" s="21">
        <v>9156707383</v>
      </c>
      <c r="H26" s="8" t="s">
        <v>114</v>
      </c>
      <c r="I26" s="8" t="s">
        <v>114</v>
      </c>
      <c r="J26" s="23" t="s">
        <v>117</v>
      </c>
      <c r="K26" s="8" t="s">
        <v>114</v>
      </c>
      <c r="L26" s="1" t="s">
        <v>116</v>
      </c>
      <c r="M26" s="23" t="s">
        <v>117</v>
      </c>
      <c r="N26" s="12"/>
      <c r="O26" s="12"/>
      <c r="P26" s="12"/>
      <c r="Q26" s="12"/>
      <c r="R26" s="12"/>
      <c r="S26" s="12"/>
      <c r="T26" s="12"/>
      <c r="U26" s="12"/>
      <c r="V26" s="12"/>
    </row>
    <row r="27" spans="1:22" s="25" customFormat="1" ht="27.75" customHeight="1">
      <c r="A27" s="7">
        <v>24</v>
      </c>
      <c r="B27" s="21" t="s">
        <v>125</v>
      </c>
      <c r="C27" s="21" t="s">
        <v>218</v>
      </c>
      <c r="D27" s="21" t="str">
        <f>"0946730903"</f>
        <v>0946730903</v>
      </c>
      <c r="E27" s="24" t="s">
        <v>19</v>
      </c>
      <c r="F27" s="24" t="s">
        <v>111</v>
      </c>
      <c r="G27" s="21">
        <v>9151604225</v>
      </c>
      <c r="H27" s="8" t="s">
        <v>114</v>
      </c>
      <c r="I27" s="8" t="s">
        <v>114</v>
      </c>
      <c r="J27" s="8" t="s">
        <v>114</v>
      </c>
      <c r="K27" s="8" t="s">
        <v>114</v>
      </c>
      <c r="L27" s="8" t="s">
        <v>113</v>
      </c>
      <c r="M27" s="8" t="s">
        <v>114</v>
      </c>
      <c r="N27" s="12"/>
      <c r="O27" s="12"/>
      <c r="P27" s="12"/>
      <c r="Q27" s="12"/>
      <c r="R27" s="12"/>
      <c r="S27" s="12"/>
      <c r="T27" s="12"/>
      <c r="U27" s="12"/>
      <c r="V27" s="12"/>
    </row>
    <row r="28" spans="1:22" s="2" customFormat="1" ht="27.75" customHeight="1">
      <c r="A28" s="7">
        <v>25</v>
      </c>
      <c r="B28" s="21" t="s">
        <v>68</v>
      </c>
      <c r="C28" s="21" t="s">
        <v>42</v>
      </c>
      <c r="D28" s="21" t="str">
        <f>"0652298087"</f>
        <v>0652298087</v>
      </c>
      <c r="E28" s="22" t="s">
        <v>19</v>
      </c>
      <c r="F28" s="22" t="s">
        <v>111</v>
      </c>
      <c r="G28" s="21">
        <v>9157405327</v>
      </c>
      <c r="H28" s="8" t="s">
        <v>114</v>
      </c>
      <c r="I28" s="8" t="s">
        <v>114</v>
      </c>
      <c r="J28" s="8" t="s">
        <v>114</v>
      </c>
      <c r="K28" s="8" t="s">
        <v>114</v>
      </c>
      <c r="L28" s="8" t="s">
        <v>114</v>
      </c>
      <c r="M28" s="23" t="s">
        <v>117</v>
      </c>
      <c r="N28" s="12"/>
      <c r="O28" s="12"/>
      <c r="P28" s="12"/>
      <c r="Q28" s="12"/>
      <c r="R28" s="12"/>
      <c r="S28" s="12"/>
      <c r="T28" s="12"/>
      <c r="U28" s="12"/>
      <c r="V28" s="12"/>
    </row>
    <row r="29" spans="1:22" s="2" customFormat="1" ht="27.75" customHeight="1">
      <c r="A29" s="7">
        <v>26</v>
      </c>
      <c r="B29" s="21" t="s">
        <v>63</v>
      </c>
      <c r="C29" s="21" t="s">
        <v>219</v>
      </c>
      <c r="D29" s="21" t="str">
        <f>"0640392512"</f>
        <v>0640392512</v>
      </c>
      <c r="E29" s="22" t="s">
        <v>19</v>
      </c>
      <c r="F29" s="22" t="s">
        <v>111</v>
      </c>
      <c r="G29" s="21">
        <v>9155601687</v>
      </c>
      <c r="H29" s="8" t="s">
        <v>114</v>
      </c>
      <c r="I29" s="8" t="s">
        <v>114</v>
      </c>
      <c r="J29" s="8" t="s">
        <v>114</v>
      </c>
      <c r="K29" s="8" t="s">
        <v>114</v>
      </c>
      <c r="L29" s="8" t="s">
        <v>114</v>
      </c>
      <c r="M29" s="23" t="s">
        <v>117</v>
      </c>
      <c r="N29" s="12"/>
      <c r="O29" s="12"/>
      <c r="P29" s="12"/>
      <c r="Q29" s="12"/>
      <c r="R29" s="12"/>
      <c r="S29" s="12"/>
      <c r="T29" s="12"/>
      <c r="U29" s="12"/>
      <c r="V29" s="12"/>
    </row>
    <row r="30" spans="1:22" s="2" customFormat="1" ht="27.75" customHeight="1">
      <c r="A30" s="7">
        <v>27</v>
      </c>
      <c r="B30" s="21" t="s">
        <v>75</v>
      </c>
      <c r="C30" s="21" t="s">
        <v>346</v>
      </c>
      <c r="D30" s="21">
        <v>640896618</v>
      </c>
      <c r="E30" s="22" t="s">
        <v>19</v>
      </c>
      <c r="F30" s="22" t="s">
        <v>111</v>
      </c>
      <c r="G30" s="21">
        <v>9058429426</v>
      </c>
      <c r="H30" s="8" t="s">
        <v>114</v>
      </c>
      <c r="I30" s="8" t="s">
        <v>114</v>
      </c>
      <c r="J30" s="23" t="s">
        <v>117</v>
      </c>
      <c r="K30" s="9" t="s">
        <v>115</v>
      </c>
      <c r="L30" s="1" t="s">
        <v>116</v>
      </c>
      <c r="M30" s="8" t="s">
        <v>114</v>
      </c>
      <c r="N30" s="12"/>
      <c r="O30" s="12"/>
      <c r="P30" s="12"/>
      <c r="Q30" s="12"/>
      <c r="R30" s="12"/>
      <c r="S30" s="12"/>
      <c r="T30" s="12"/>
      <c r="U30" s="12"/>
      <c r="V30" s="12"/>
    </row>
    <row r="31" spans="1:22" s="2" customFormat="1" ht="27.75" customHeight="1">
      <c r="A31" s="7">
        <v>28</v>
      </c>
      <c r="B31" s="21" t="s">
        <v>220</v>
      </c>
      <c r="C31" s="21" t="s">
        <v>221</v>
      </c>
      <c r="D31" s="21" t="str">
        <f>"0640203965"</f>
        <v>0640203965</v>
      </c>
      <c r="E31" s="22" t="s">
        <v>19</v>
      </c>
      <c r="F31" s="22" t="s">
        <v>111</v>
      </c>
      <c r="G31" s="21">
        <v>9362346265</v>
      </c>
      <c r="H31" s="8" t="s">
        <v>114</v>
      </c>
      <c r="I31" s="8" t="s">
        <v>114</v>
      </c>
      <c r="J31" s="8" t="s">
        <v>114</v>
      </c>
      <c r="K31" s="9" t="s">
        <v>115</v>
      </c>
      <c r="L31" s="8" t="s">
        <v>114</v>
      </c>
      <c r="M31" s="8" t="s">
        <v>114</v>
      </c>
      <c r="N31" s="12"/>
      <c r="O31" s="12"/>
      <c r="P31" s="12"/>
      <c r="Q31" s="12"/>
      <c r="R31" s="12"/>
      <c r="S31" s="12"/>
      <c r="T31" s="12"/>
      <c r="U31" s="12"/>
      <c r="V31" s="12"/>
    </row>
    <row r="32" spans="1:22" s="2" customFormat="1" ht="27.75" customHeight="1">
      <c r="A32" s="7">
        <v>29</v>
      </c>
      <c r="B32" s="21" t="s">
        <v>220</v>
      </c>
      <c r="C32" s="21" t="s">
        <v>222</v>
      </c>
      <c r="D32" s="21" t="str">
        <f>"0652886779"</f>
        <v>0652886779</v>
      </c>
      <c r="E32" s="22" t="s">
        <v>19</v>
      </c>
      <c r="F32" s="22" t="s">
        <v>111</v>
      </c>
      <c r="G32" s="21">
        <v>9151643103</v>
      </c>
      <c r="H32" s="8" t="s">
        <v>114</v>
      </c>
      <c r="I32" s="8" t="s">
        <v>114</v>
      </c>
      <c r="J32" s="8" t="s">
        <v>114</v>
      </c>
      <c r="K32" s="9" t="s">
        <v>115</v>
      </c>
      <c r="L32" s="8" t="s">
        <v>114</v>
      </c>
      <c r="M32" s="23" t="s">
        <v>117</v>
      </c>
      <c r="N32" s="12"/>
      <c r="O32" s="12"/>
      <c r="P32" s="12"/>
      <c r="Q32" s="12"/>
      <c r="R32" s="12"/>
      <c r="S32" s="12"/>
      <c r="T32" s="12"/>
      <c r="U32" s="12"/>
      <c r="V32" s="12"/>
    </row>
    <row r="33" spans="1:22" s="2" customFormat="1" ht="27.75" customHeight="1">
      <c r="A33" s="7">
        <v>30</v>
      </c>
      <c r="B33" s="21" t="s">
        <v>223</v>
      </c>
      <c r="C33" s="21" t="s">
        <v>224</v>
      </c>
      <c r="D33" s="21" t="str">
        <f>"0640152104"</f>
        <v>0640152104</v>
      </c>
      <c r="E33" s="22" t="s">
        <v>19</v>
      </c>
      <c r="F33" s="22" t="s">
        <v>111</v>
      </c>
      <c r="G33" s="21">
        <v>9038365815</v>
      </c>
      <c r="H33" s="8" t="s">
        <v>114</v>
      </c>
      <c r="I33" s="8" t="s">
        <v>114</v>
      </c>
      <c r="J33" s="8" t="s">
        <v>114</v>
      </c>
      <c r="K33" s="9" t="s">
        <v>115</v>
      </c>
      <c r="L33" s="8" t="s">
        <v>114</v>
      </c>
      <c r="M33" s="23" t="s">
        <v>117</v>
      </c>
      <c r="N33" s="12"/>
      <c r="O33" s="12"/>
      <c r="P33" s="12"/>
      <c r="Q33" s="12"/>
      <c r="R33" s="12"/>
      <c r="S33" s="12"/>
      <c r="T33" s="12"/>
      <c r="U33" s="12"/>
      <c r="V33" s="12"/>
    </row>
    <row r="34" spans="1:22" s="2" customFormat="1" ht="27.75" customHeight="1">
      <c r="A34" s="7">
        <v>31</v>
      </c>
      <c r="B34" s="21" t="s">
        <v>44</v>
      </c>
      <c r="C34" s="21" t="s">
        <v>224</v>
      </c>
      <c r="D34" s="21" t="str">
        <f>"0640159907"</f>
        <v>0640159907</v>
      </c>
      <c r="E34" s="22" t="s">
        <v>19</v>
      </c>
      <c r="F34" s="22" t="s">
        <v>111</v>
      </c>
      <c r="G34" s="21">
        <v>9399205115</v>
      </c>
      <c r="H34" s="8" t="s">
        <v>114</v>
      </c>
      <c r="I34" s="8" t="s">
        <v>114</v>
      </c>
      <c r="J34" s="8" t="s">
        <v>114</v>
      </c>
      <c r="K34" s="9" t="s">
        <v>115</v>
      </c>
      <c r="L34" s="8" t="s">
        <v>114</v>
      </c>
      <c r="M34" s="23" t="s">
        <v>117</v>
      </c>
      <c r="N34" s="12"/>
      <c r="O34" s="12"/>
      <c r="P34" s="12"/>
      <c r="Q34" s="12"/>
      <c r="R34" s="12"/>
      <c r="S34" s="12"/>
      <c r="T34" s="12"/>
      <c r="U34" s="12"/>
      <c r="V34" s="12"/>
    </row>
    <row r="35" spans="1:22" s="2" customFormat="1" ht="27.75" customHeight="1">
      <c r="A35" s="7">
        <v>32</v>
      </c>
      <c r="B35" s="21" t="s">
        <v>88</v>
      </c>
      <c r="C35" s="21" t="s">
        <v>225</v>
      </c>
      <c r="D35" s="21" t="str">
        <f>"0640707505"</f>
        <v>0640707505</v>
      </c>
      <c r="E35" s="22" t="s">
        <v>19</v>
      </c>
      <c r="F35" s="22" t="s">
        <v>111</v>
      </c>
      <c r="G35" s="21">
        <v>9156532583</v>
      </c>
      <c r="H35" s="8" t="s">
        <v>114</v>
      </c>
      <c r="I35" s="8" t="s">
        <v>114</v>
      </c>
      <c r="J35" s="8" t="s">
        <v>114</v>
      </c>
      <c r="K35" s="8" t="s">
        <v>114</v>
      </c>
      <c r="L35" s="8" t="s">
        <v>114</v>
      </c>
      <c r="M35" s="23" t="s">
        <v>117</v>
      </c>
      <c r="N35" s="12"/>
      <c r="O35" s="12"/>
      <c r="P35" s="12"/>
      <c r="Q35" s="12"/>
      <c r="R35" s="12"/>
      <c r="S35" s="12"/>
      <c r="T35" s="12"/>
      <c r="U35" s="12"/>
      <c r="V35" s="12"/>
    </row>
    <row r="36" spans="1:22" s="2" customFormat="1" ht="27.75" customHeight="1">
      <c r="A36" s="7">
        <v>33</v>
      </c>
      <c r="B36" s="21" t="s">
        <v>75</v>
      </c>
      <c r="C36" s="21" t="s">
        <v>226</v>
      </c>
      <c r="D36" s="21" t="str">
        <f>"0640759920"</f>
        <v>0640759920</v>
      </c>
      <c r="E36" s="22" t="s">
        <v>19</v>
      </c>
      <c r="F36" s="22" t="s">
        <v>111</v>
      </c>
      <c r="G36" s="21">
        <v>9154942473</v>
      </c>
      <c r="H36" s="8" t="s">
        <v>114</v>
      </c>
      <c r="I36" s="8" t="s">
        <v>114</v>
      </c>
      <c r="J36" s="8" t="s">
        <v>114</v>
      </c>
      <c r="K36" s="8" t="s">
        <v>114</v>
      </c>
      <c r="L36" s="1" t="s">
        <v>116</v>
      </c>
      <c r="M36" s="23" t="s">
        <v>117</v>
      </c>
      <c r="N36" s="12"/>
      <c r="O36" s="12"/>
      <c r="P36" s="12"/>
      <c r="Q36" s="12"/>
      <c r="R36" s="12"/>
      <c r="S36" s="12"/>
      <c r="T36" s="12"/>
      <c r="U36" s="12"/>
      <c r="V36" s="12"/>
    </row>
    <row r="37" spans="1:22" s="2" customFormat="1" ht="27.75" customHeight="1">
      <c r="A37" s="7">
        <v>34</v>
      </c>
      <c r="B37" s="21" t="s">
        <v>28</v>
      </c>
      <c r="C37" s="21" t="s">
        <v>227</v>
      </c>
      <c r="D37" s="21" t="str">
        <f>"3611318671"</f>
        <v>3611318671</v>
      </c>
      <c r="E37" s="22" t="s">
        <v>19</v>
      </c>
      <c r="F37" s="22" t="s">
        <v>111</v>
      </c>
      <c r="G37" s="21">
        <v>9915219978</v>
      </c>
      <c r="H37" s="8" t="s">
        <v>114</v>
      </c>
      <c r="I37" s="8" t="s">
        <v>114</v>
      </c>
      <c r="J37" s="8" t="s">
        <v>114</v>
      </c>
      <c r="K37" s="9" t="s">
        <v>115</v>
      </c>
      <c r="L37" s="8" t="s">
        <v>114</v>
      </c>
      <c r="M37" s="8" t="s">
        <v>114</v>
      </c>
      <c r="N37" s="12"/>
      <c r="O37" s="12"/>
      <c r="P37" s="12"/>
      <c r="Q37" s="12"/>
      <c r="R37" s="12"/>
      <c r="S37" s="12"/>
      <c r="T37" s="12"/>
      <c r="U37" s="12"/>
      <c r="V37" s="12"/>
    </row>
    <row r="38" spans="1:22" s="25" customFormat="1" ht="27.75" customHeight="1">
      <c r="A38" s="7">
        <v>35</v>
      </c>
      <c r="B38" s="21" t="s">
        <v>68</v>
      </c>
      <c r="C38" s="21" t="s">
        <v>228</v>
      </c>
      <c r="D38" s="21" t="str">
        <f>"0640126707"</f>
        <v>0640126707</v>
      </c>
      <c r="E38" s="24" t="s">
        <v>19</v>
      </c>
      <c r="F38" s="24" t="s">
        <v>111</v>
      </c>
      <c r="G38" s="21">
        <v>9159632945</v>
      </c>
      <c r="H38" s="8" t="s">
        <v>114</v>
      </c>
      <c r="I38" s="8" t="s">
        <v>114</v>
      </c>
      <c r="J38" s="8" t="s">
        <v>114</v>
      </c>
      <c r="K38" s="8" t="s">
        <v>114</v>
      </c>
      <c r="L38" s="8" t="s">
        <v>113</v>
      </c>
      <c r="M38" s="8" t="s">
        <v>114</v>
      </c>
      <c r="N38" s="12"/>
      <c r="O38" s="12"/>
      <c r="P38" s="12"/>
      <c r="Q38" s="12"/>
      <c r="R38" s="12"/>
      <c r="S38" s="12"/>
      <c r="T38" s="12"/>
      <c r="U38" s="12"/>
      <c r="V38" s="12"/>
    </row>
    <row r="39" spans="1:22" s="2" customFormat="1" ht="27.75" customHeight="1">
      <c r="A39" s="7">
        <v>36</v>
      </c>
      <c r="B39" s="21" t="s">
        <v>73</v>
      </c>
      <c r="C39" s="21" t="s">
        <v>229</v>
      </c>
      <c r="D39" s="21" t="str">
        <f>"0640306497"</f>
        <v>0640306497</v>
      </c>
      <c r="E39" s="22" t="s">
        <v>19</v>
      </c>
      <c r="F39" s="22" t="s">
        <v>111</v>
      </c>
      <c r="G39" s="21">
        <v>9157917048</v>
      </c>
      <c r="H39" s="8" t="s">
        <v>114</v>
      </c>
      <c r="I39" s="8" t="s">
        <v>114</v>
      </c>
      <c r="J39" s="8" t="s">
        <v>114</v>
      </c>
      <c r="K39" s="8" t="s">
        <v>114</v>
      </c>
      <c r="L39" s="8" t="s">
        <v>114</v>
      </c>
      <c r="M39" s="23" t="s">
        <v>117</v>
      </c>
      <c r="N39" s="12"/>
      <c r="O39" s="12"/>
      <c r="P39" s="12"/>
      <c r="Q39" s="12"/>
      <c r="R39" s="12"/>
      <c r="S39" s="12"/>
      <c r="T39" s="12"/>
      <c r="U39" s="12"/>
      <c r="V39" s="12"/>
    </row>
    <row r="40" spans="1:22" s="2" customFormat="1" ht="27.75" customHeight="1">
      <c r="A40" s="7">
        <v>37</v>
      </c>
      <c r="B40" s="21" t="s">
        <v>230</v>
      </c>
      <c r="C40" s="21" t="s">
        <v>231</v>
      </c>
      <c r="D40" s="21" t="str">
        <f>"0640890830"</f>
        <v>0640890830</v>
      </c>
      <c r="E40" s="22" t="s">
        <v>19</v>
      </c>
      <c r="F40" s="22" t="s">
        <v>111</v>
      </c>
      <c r="G40" s="21">
        <v>9363663306</v>
      </c>
      <c r="H40" s="8" t="s">
        <v>114</v>
      </c>
      <c r="I40" s="8" t="s">
        <v>114</v>
      </c>
      <c r="J40" s="8" t="s">
        <v>114</v>
      </c>
      <c r="K40" s="9" t="s">
        <v>115</v>
      </c>
      <c r="L40" s="8" t="s">
        <v>114</v>
      </c>
      <c r="M40" s="8" t="s">
        <v>114</v>
      </c>
      <c r="N40" s="12"/>
      <c r="O40" s="12"/>
      <c r="P40" s="12"/>
      <c r="Q40" s="12"/>
      <c r="R40" s="12"/>
      <c r="S40" s="12"/>
      <c r="T40" s="12"/>
      <c r="U40" s="12"/>
      <c r="V40" s="12"/>
    </row>
    <row r="41" spans="1:22" s="2" customFormat="1" ht="27.75" customHeight="1">
      <c r="A41" s="7">
        <v>38</v>
      </c>
      <c r="B41" s="21" t="s">
        <v>75</v>
      </c>
      <c r="C41" s="21" t="s">
        <v>143</v>
      </c>
      <c r="D41" s="21" t="str">
        <f>"0640700942"</f>
        <v>0640700942</v>
      </c>
      <c r="E41" s="22" t="s">
        <v>19</v>
      </c>
      <c r="F41" s="22" t="s">
        <v>111</v>
      </c>
      <c r="G41" s="21">
        <v>9395166659</v>
      </c>
      <c r="H41" s="8" t="s">
        <v>114</v>
      </c>
      <c r="I41" s="8" t="s">
        <v>114</v>
      </c>
      <c r="J41" s="8" t="s">
        <v>114</v>
      </c>
      <c r="K41" s="8" t="s">
        <v>114</v>
      </c>
      <c r="L41" s="1" t="s">
        <v>116</v>
      </c>
      <c r="M41" s="8" t="s">
        <v>114</v>
      </c>
      <c r="N41" s="12"/>
      <c r="O41" s="12"/>
      <c r="P41" s="12"/>
      <c r="Q41" s="12"/>
      <c r="R41" s="12"/>
      <c r="S41" s="12"/>
      <c r="T41" s="12"/>
      <c r="U41" s="12"/>
      <c r="V41" s="12"/>
    </row>
    <row r="42" spans="1:22" s="2" customFormat="1" ht="27.75" customHeight="1">
      <c r="A42" s="7">
        <v>39</v>
      </c>
      <c r="B42" s="21" t="s">
        <v>147</v>
      </c>
      <c r="C42" s="21" t="s">
        <v>143</v>
      </c>
      <c r="D42" s="21" t="str">
        <f>"0640336892"</f>
        <v>0640336892</v>
      </c>
      <c r="E42" s="22" t="s">
        <v>19</v>
      </c>
      <c r="F42" s="22" t="s">
        <v>111</v>
      </c>
      <c r="G42" s="21">
        <v>9156632558</v>
      </c>
      <c r="H42" s="8" t="s">
        <v>114</v>
      </c>
      <c r="I42" s="8" t="s">
        <v>114</v>
      </c>
      <c r="J42" s="8" t="s">
        <v>114</v>
      </c>
      <c r="K42" s="8" t="s">
        <v>114</v>
      </c>
      <c r="L42" s="8" t="s">
        <v>113</v>
      </c>
      <c r="M42" s="8" t="s">
        <v>114</v>
      </c>
      <c r="N42" s="12"/>
      <c r="O42" s="12"/>
      <c r="P42" s="12"/>
      <c r="Q42" s="12"/>
      <c r="R42" s="12"/>
      <c r="S42" s="12"/>
      <c r="T42" s="12"/>
      <c r="U42" s="12"/>
      <c r="V42" s="12"/>
    </row>
    <row r="43" spans="1:22" s="25" customFormat="1" ht="27.75" customHeight="1">
      <c r="A43" s="7">
        <v>40</v>
      </c>
      <c r="B43" s="21" t="s">
        <v>49</v>
      </c>
      <c r="C43" s="21" t="s">
        <v>232</v>
      </c>
      <c r="D43" s="21" t="str">
        <f>"0651833450"</f>
        <v>0651833450</v>
      </c>
      <c r="E43" s="24" t="s">
        <v>19</v>
      </c>
      <c r="F43" s="24" t="s">
        <v>111</v>
      </c>
      <c r="G43" s="21">
        <v>9151642499</v>
      </c>
      <c r="H43" s="8" t="s">
        <v>114</v>
      </c>
      <c r="I43" s="8" t="s">
        <v>114</v>
      </c>
      <c r="J43" s="8" t="s">
        <v>114</v>
      </c>
      <c r="K43" s="8" t="s">
        <v>114</v>
      </c>
      <c r="L43" s="1" t="s">
        <v>116</v>
      </c>
      <c r="M43" s="23" t="s">
        <v>117</v>
      </c>
      <c r="N43" s="12"/>
      <c r="O43" s="12"/>
      <c r="P43" s="12"/>
      <c r="Q43" s="12"/>
      <c r="R43" s="12"/>
      <c r="S43" s="12"/>
      <c r="T43" s="12"/>
      <c r="U43" s="12"/>
      <c r="V43" s="12"/>
    </row>
    <row r="44" spans="1:22" s="2" customFormat="1" ht="27.75" customHeight="1">
      <c r="A44" s="7">
        <v>41</v>
      </c>
      <c r="B44" s="21" t="s">
        <v>48</v>
      </c>
      <c r="C44" s="21" t="s">
        <v>233</v>
      </c>
      <c r="D44" s="21" t="str">
        <f>"0640879195"</f>
        <v>0640879195</v>
      </c>
      <c r="E44" s="22" t="s">
        <v>19</v>
      </c>
      <c r="F44" s="22" t="s">
        <v>111</v>
      </c>
      <c r="G44" s="21">
        <v>9303693233</v>
      </c>
      <c r="H44" s="8" t="s">
        <v>114</v>
      </c>
      <c r="I44" s="8" t="s">
        <v>114</v>
      </c>
      <c r="J44" s="23" t="s">
        <v>117</v>
      </c>
      <c r="K44" s="9" t="s">
        <v>115</v>
      </c>
      <c r="L44" s="8" t="s">
        <v>114</v>
      </c>
      <c r="M44" s="23" t="s">
        <v>117</v>
      </c>
      <c r="N44" s="12"/>
      <c r="O44" s="12"/>
      <c r="P44" s="12"/>
      <c r="Q44" s="12"/>
      <c r="R44" s="12"/>
      <c r="S44" s="12"/>
      <c r="T44" s="12"/>
      <c r="U44" s="12"/>
      <c r="V44" s="12"/>
    </row>
    <row r="45" spans="1:22" s="2" customFormat="1" ht="27.75" customHeight="1">
      <c r="A45" s="7">
        <v>42</v>
      </c>
      <c r="B45" s="21" t="s">
        <v>234</v>
      </c>
      <c r="C45" s="21" t="s">
        <v>235</v>
      </c>
      <c r="D45" s="21" t="str">
        <f>"0651910072"</f>
        <v>0651910072</v>
      </c>
      <c r="E45" s="22" t="s">
        <v>19</v>
      </c>
      <c r="F45" s="22" t="s">
        <v>111</v>
      </c>
      <c r="G45" s="21">
        <v>9158628974</v>
      </c>
      <c r="H45" s="8" t="s">
        <v>114</v>
      </c>
      <c r="I45" s="8" t="s">
        <v>114</v>
      </c>
      <c r="J45" s="8" t="s">
        <v>114</v>
      </c>
      <c r="K45" s="8" t="s">
        <v>114</v>
      </c>
      <c r="L45" s="8" t="s">
        <v>114</v>
      </c>
      <c r="M45" s="23" t="s">
        <v>117</v>
      </c>
      <c r="N45" s="12"/>
      <c r="O45" s="12"/>
      <c r="P45" s="12"/>
      <c r="Q45" s="12"/>
      <c r="R45" s="12"/>
      <c r="S45" s="12"/>
      <c r="T45" s="12"/>
      <c r="U45" s="12"/>
      <c r="V45" s="12"/>
    </row>
    <row r="46" spans="1:22" s="2" customFormat="1" ht="27.75" customHeight="1">
      <c r="A46" s="7">
        <v>43</v>
      </c>
      <c r="B46" s="21" t="s">
        <v>196</v>
      </c>
      <c r="C46" s="21" t="s">
        <v>236</v>
      </c>
      <c r="D46" s="21" t="str">
        <f>"5230143614"</f>
        <v>5230143614</v>
      </c>
      <c r="E46" s="22" t="s">
        <v>19</v>
      </c>
      <c r="F46" s="22" t="s">
        <v>111</v>
      </c>
      <c r="G46" s="21">
        <v>9033033661</v>
      </c>
      <c r="H46" s="8" t="s">
        <v>114</v>
      </c>
      <c r="I46" s="8" t="s">
        <v>114</v>
      </c>
      <c r="J46" s="8" t="s">
        <v>114</v>
      </c>
      <c r="K46" s="8" t="s">
        <v>114</v>
      </c>
      <c r="L46" s="8" t="s">
        <v>113</v>
      </c>
      <c r="M46" s="8" t="s">
        <v>114</v>
      </c>
      <c r="N46" s="12"/>
      <c r="O46" s="12"/>
      <c r="P46" s="12"/>
      <c r="Q46" s="12"/>
      <c r="R46" s="12"/>
      <c r="S46" s="12"/>
      <c r="T46" s="12"/>
      <c r="U46" s="12"/>
      <c r="V46" s="12"/>
    </row>
    <row r="47" spans="1:22" s="2" customFormat="1" ht="27.75" customHeight="1">
      <c r="A47" s="52" t="s">
        <v>2</v>
      </c>
      <c r="B47" s="53" t="s">
        <v>0</v>
      </c>
      <c r="C47" s="53" t="s">
        <v>1</v>
      </c>
      <c r="D47" s="53" t="s">
        <v>10</v>
      </c>
      <c r="E47" s="53" t="s">
        <v>12</v>
      </c>
      <c r="F47" s="52" t="s">
        <v>14</v>
      </c>
      <c r="G47" s="53" t="s">
        <v>3</v>
      </c>
      <c r="H47" s="53" t="s">
        <v>4</v>
      </c>
      <c r="I47" s="53"/>
      <c r="J47" s="53"/>
      <c r="K47" s="53"/>
      <c r="L47" s="53"/>
      <c r="M47" s="53"/>
      <c r="N47" s="12"/>
      <c r="O47" s="12"/>
      <c r="P47" s="12"/>
      <c r="Q47" s="12"/>
      <c r="R47" s="12"/>
      <c r="S47" s="12"/>
      <c r="T47" s="12"/>
      <c r="U47" s="12"/>
      <c r="V47" s="12"/>
    </row>
    <row r="48" spans="1:22" s="2" customFormat="1" ht="27.75" customHeight="1">
      <c r="A48" s="52"/>
      <c r="B48" s="53"/>
      <c r="C48" s="53"/>
      <c r="D48" s="53"/>
      <c r="E48" s="53"/>
      <c r="F48" s="52"/>
      <c r="G48" s="53"/>
      <c r="H48" s="53" t="s">
        <v>5</v>
      </c>
      <c r="I48" s="53" t="s">
        <v>6</v>
      </c>
      <c r="J48" s="53" t="s">
        <v>7</v>
      </c>
      <c r="K48" s="50" t="s">
        <v>352</v>
      </c>
      <c r="L48" s="52" t="s">
        <v>8</v>
      </c>
      <c r="M48" s="52" t="s">
        <v>9</v>
      </c>
      <c r="N48" s="12"/>
      <c r="O48" s="12"/>
      <c r="P48" s="12"/>
      <c r="Q48" s="12"/>
      <c r="R48" s="12"/>
      <c r="S48" s="12"/>
      <c r="T48" s="12"/>
      <c r="U48" s="12"/>
      <c r="V48" s="12"/>
    </row>
    <row r="49" spans="1:22" s="2" customFormat="1" ht="27.75" customHeight="1">
      <c r="A49" s="52"/>
      <c r="B49" s="53"/>
      <c r="C49" s="53"/>
      <c r="D49" s="53"/>
      <c r="E49" s="53"/>
      <c r="F49" s="52"/>
      <c r="G49" s="53"/>
      <c r="H49" s="53"/>
      <c r="I49" s="53"/>
      <c r="J49" s="53"/>
      <c r="K49" s="51"/>
      <c r="L49" s="52"/>
      <c r="M49" s="52"/>
      <c r="N49" s="12"/>
      <c r="O49" s="12"/>
      <c r="P49" s="12"/>
      <c r="Q49" s="12"/>
      <c r="R49" s="12"/>
      <c r="S49" s="12"/>
      <c r="T49" s="12"/>
      <c r="U49" s="12"/>
      <c r="V49" s="12"/>
    </row>
    <row r="50" spans="1:22" s="2" customFormat="1" ht="27.75" customHeight="1">
      <c r="A50" s="19">
        <v>1</v>
      </c>
      <c r="B50" s="21" t="s">
        <v>53</v>
      </c>
      <c r="C50" s="21" t="s">
        <v>151</v>
      </c>
      <c r="D50" s="21">
        <v>640889700</v>
      </c>
      <c r="E50" s="22"/>
      <c r="F50" s="22" t="s">
        <v>110</v>
      </c>
      <c r="G50" s="21">
        <v>9915181962</v>
      </c>
      <c r="H50" s="8" t="s">
        <v>114</v>
      </c>
      <c r="I50" s="8" t="s">
        <v>114</v>
      </c>
      <c r="J50" s="8" t="s">
        <v>114</v>
      </c>
      <c r="K50" s="9" t="s">
        <v>115</v>
      </c>
      <c r="L50" s="1" t="s">
        <v>116</v>
      </c>
      <c r="M50" s="23" t="s">
        <v>117</v>
      </c>
      <c r="N50" s="12"/>
      <c r="O50" s="12"/>
      <c r="P50" s="12"/>
      <c r="Q50" s="12"/>
      <c r="R50" s="12"/>
      <c r="S50" s="12"/>
      <c r="T50" s="12"/>
      <c r="U50" s="12"/>
      <c r="V50" s="12"/>
    </row>
    <row r="51" spans="1:22" s="2" customFormat="1" ht="27.75" customHeight="1">
      <c r="A51" s="19">
        <v>2</v>
      </c>
      <c r="B51" s="21" t="s">
        <v>170</v>
      </c>
      <c r="C51" s="21" t="s">
        <v>171</v>
      </c>
      <c r="D51" s="21" t="str">
        <f>"5630137824"</f>
        <v>5630137824</v>
      </c>
      <c r="E51" s="22"/>
      <c r="F51" s="22" t="s">
        <v>110</v>
      </c>
      <c r="G51" s="21">
        <v>9908654220</v>
      </c>
      <c r="H51" s="8" t="s">
        <v>114</v>
      </c>
      <c r="I51" s="8" t="s">
        <v>114</v>
      </c>
      <c r="J51" s="8" t="s">
        <v>114</v>
      </c>
      <c r="K51" s="9" t="s">
        <v>115</v>
      </c>
      <c r="L51" s="8" t="s">
        <v>114</v>
      </c>
      <c r="M51" s="23" t="s">
        <v>117</v>
      </c>
      <c r="N51" s="12"/>
      <c r="O51" s="12"/>
      <c r="P51" s="12"/>
      <c r="Q51" s="12"/>
      <c r="R51" s="12"/>
      <c r="S51" s="12"/>
      <c r="T51" s="12"/>
      <c r="U51" s="12"/>
      <c r="V51" s="12"/>
    </row>
    <row r="52" spans="1:22" s="2" customFormat="1" ht="27.75" customHeight="1">
      <c r="A52" s="19">
        <v>3</v>
      </c>
      <c r="B52" s="21" t="s">
        <v>160</v>
      </c>
      <c r="C52" s="21" t="s">
        <v>172</v>
      </c>
      <c r="D52" s="21" t="str">
        <f>"5630172107"</f>
        <v>5630172107</v>
      </c>
      <c r="E52" s="22"/>
      <c r="F52" s="22" t="s">
        <v>110</v>
      </c>
      <c r="G52" s="21">
        <v>9934205495</v>
      </c>
      <c r="H52" s="8" t="s">
        <v>114</v>
      </c>
      <c r="I52" s="8" t="s">
        <v>114</v>
      </c>
      <c r="J52" s="8" t="s">
        <v>114</v>
      </c>
      <c r="K52" s="9" t="s">
        <v>115</v>
      </c>
      <c r="L52" s="1" t="s">
        <v>116</v>
      </c>
      <c r="M52" s="8" t="s">
        <v>114</v>
      </c>
      <c r="N52" s="12"/>
      <c r="O52" s="12"/>
      <c r="P52" s="12"/>
      <c r="Q52" s="12"/>
      <c r="R52" s="12"/>
      <c r="S52" s="12"/>
      <c r="T52" s="12"/>
      <c r="U52" s="12"/>
      <c r="V52" s="12"/>
    </row>
    <row r="53" spans="1:22" s="2" customFormat="1" ht="27.75" customHeight="1">
      <c r="A53" s="19">
        <v>4</v>
      </c>
      <c r="B53" s="21" t="s">
        <v>68</v>
      </c>
      <c r="C53" s="21" t="s">
        <v>173</v>
      </c>
      <c r="D53" s="21" t="str">
        <f>"0640701418"</f>
        <v>0640701418</v>
      </c>
      <c r="E53" s="22"/>
      <c r="F53" s="22" t="s">
        <v>110</v>
      </c>
      <c r="G53" s="21">
        <v>9156035992</v>
      </c>
      <c r="H53" s="8" t="s">
        <v>114</v>
      </c>
      <c r="I53" s="8" t="s">
        <v>114</v>
      </c>
      <c r="J53" s="8" t="s">
        <v>114</v>
      </c>
      <c r="K53" s="8" t="s">
        <v>114</v>
      </c>
      <c r="L53" s="8" t="s">
        <v>114</v>
      </c>
      <c r="M53" s="8" t="s">
        <v>114</v>
      </c>
      <c r="N53" s="12"/>
      <c r="O53" s="12"/>
      <c r="P53" s="12"/>
      <c r="Q53" s="12"/>
      <c r="R53" s="12"/>
      <c r="S53" s="12"/>
      <c r="T53" s="12"/>
      <c r="U53" s="12"/>
      <c r="V53" s="12"/>
    </row>
    <row r="54" spans="1:22" s="2" customFormat="1" ht="27.75" customHeight="1">
      <c r="A54" s="19">
        <v>5</v>
      </c>
      <c r="B54" s="21" t="s">
        <v>58</v>
      </c>
      <c r="C54" s="21" t="s">
        <v>174</v>
      </c>
      <c r="D54" s="21" t="str">
        <f>"0640656072"</f>
        <v>0640656072</v>
      </c>
      <c r="E54" s="22"/>
      <c r="F54" s="22" t="s">
        <v>110</v>
      </c>
      <c r="G54" s="21">
        <v>9904900538</v>
      </c>
      <c r="H54" s="8" t="s">
        <v>114</v>
      </c>
      <c r="I54" s="8" t="s">
        <v>114</v>
      </c>
      <c r="J54" s="8" t="s">
        <v>114</v>
      </c>
      <c r="K54" s="9" t="s">
        <v>115</v>
      </c>
      <c r="L54" s="8" t="s">
        <v>114</v>
      </c>
      <c r="M54" s="8" t="s">
        <v>114</v>
      </c>
      <c r="N54" s="12"/>
      <c r="O54" s="12"/>
      <c r="P54" s="12"/>
      <c r="Q54" s="12"/>
      <c r="R54" s="12"/>
      <c r="S54" s="12"/>
      <c r="T54" s="12"/>
      <c r="U54" s="12"/>
      <c r="V54" s="12"/>
    </row>
    <row r="55" spans="1:22" s="2" customFormat="1" ht="27.75" customHeight="1">
      <c r="A55" s="19">
        <v>6</v>
      </c>
      <c r="B55" s="21" t="s">
        <v>68</v>
      </c>
      <c r="C55" s="21" t="s">
        <v>79</v>
      </c>
      <c r="D55" s="21" t="str">
        <f>"0925097721"</f>
        <v>0925097721</v>
      </c>
      <c r="E55" s="22"/>
      <c r="F55" s="22" t="s">
        <v>110</v>
      </c>
      <c r="G55" s="21">
        <v>9159598273</v>
      </c>
      <c r="H55" s="8" t="s">
        <v>114</v>
      </c>
      <c r="I55" s="8" t="s">
        <v>114</v>
      </c>
      <c r="J55" s="8" t="s">
        <v>114</v>
      </c>
      <c r="K55" s="8" t="s">
        <v>113</v>
      </c>
      <c r="L55" s="8" t="s">
        <v>113</v>
      </c>
      <c r="M55" s="23" t="s">
        <v>117</v>
      </c>
      <c r="N55" s="12"/>
      <c r="O55" s="12"/>
      <c r="P55" s="12"/>
      <c r="Q55" s="12"/>
      <c r="R55" s="12"/>
      <c r="S55" s="12"/>
      <c r="T55" s="12"/>
      <c r="U55" s="12"/>
      <c r="V55" s="12"/>
    </row>
    <row r="56" spans="1:22" s="2" customFormat="1" ht="27.75" customHeight="1">
      <c r="A56" s="19">
        <v>7</v>
      </c>
      <c r="B56" s="21" t="s">
        <v>31</v>
      </c>
      <c r="C56" s="21" t="s">
        <v>79</v>
      </c>
      <c r="D56" s="21" t="str">
        <f>"0640627552"</f>
        <v>0640627552</v>
      </c>
      <c r="E56" s="22"/>
      <c r="F56" s="22" t="s">
        <v>110</v>
      </c>
      <c r="G56" s="21">
        <v>9334119679</v>
      </c>
      <c r="H56" s="8" t="s">
        <v>114</v>
      </c>
      <c r="I56" s="8" t="s">
        <v>114</v>
      </c>
      <c r="J56" s="8" t="s">
        <v>114</v>
      </c>
      <c r="K56" s="9" t="s">
        <v>115</v>
      </c>
      <c r="L56" s="8" t="s">
        <v>114</v>
      </c>
      <c r="M56" s="8" t="s">
        <v>114</v>
      </c>
      <c r="N56" s="12"/>
      <c r="O56" s="12"/>
      <c r="P56" s="12"/>
      <c r="Q56" s="12"/>
      <c r="R56" s="12"/>
      <c r="S56" s="12"/>
      <c r="T56" s="12"/>
      <c r="U56" s="12"/>
      <c r="V56" s="12"/>
    </row>
    <row r="57" spans="1:22" s="25" customFormat="1" ht="27.75" customHeight="1">
      <c r="A57" s="19">
        <v>8</v>
      </c>
      <c r="B57" s="21" t="s">
        <v>28</v>
      </c>
      <c r="C57" s="21" t="s">
        <v>175</v>
      </c>
      <c r="D57" s="21" t="str">
        <f>"3611964603"</f>
        <v>3611964603</v>
      </c>
      <c r="E57" s="24"/>
      <c r="F57" s="24" t="s">
        <v>110</v>
      </c>
      <c r="G57" s="21">
        <v>9918854311</v>
      </c>
      <c r="H57" s="8" t="s">
        <v>114</v>
      </c>
      <c r="I57" s="8" t="s">
        <v>114</v>
      </c>
      <c r="J57" s="8" t="s">
        <v>114</v>
      </c>
      <c r="K57" s="9" t="s">
        <v>115</v>
      </c>
      <c r="L57" s="1" t="s">
        <v>116</v>
      </c>
      <c r="M57" s="8" t="s">
        <v>114</v>
      </c>
      <c r="N57" s="12"/>
      <c r="O57" s="12"/>
      <c r="P57" s="12"/>
      <c r="Q57" s="12"/>
      <c r="R57" s="12"/>
      <c r="S57" s="12"/>
      <c r="T57" s="12"/>
      <c r="U57" s="12"/>
      <c r="V57" s="12"/>
    </row>
    <row r="58" spans="1:22" s="25" customFormat="1" ht="27.75" customHeight="1">
      <c r="A58" s="19">
        <v>9</v>
      </c>
      <c r="B58" s="21" t="s">
        <v>176</v>
      </c>
      <c r="C58" s="21" t="s">
        <v>103</v>
      </c>
      <c r="D58" s="21" t="str">
        <f>"0640847234"</f>
        <v>0640847234</v>
      </c>
      <c r="E58" s="24"/>
      <c r="F58" s="24" t="s">
        <v>110</v>
      </c>
      <c r="G58" s="21">
        <v>9205618791</v>
      </c>
      <c r="H58" s="8" t="s">
        <v>114</v>
      </c>
      <c r="I58" s="8" t="s">
        <v>114</v>
      </c>
      <c r="J58" s="8" t="s">
        <v>114</v>
      </c>
      <c r="K58" s="9" t="s">
        <v>115</v>
      </c>
      <c r="L58" s="1" t="s">
        <v>116</v>
      </c>
      <c r="M58" s="23" t="s">
        <v>117</v>
      </c>
      <c r="N58" s="12"/>
      <c r="O58" s="12"/>
      <c r="P58" s="12"/>
      <c r="Q58" s="12"/>
      <c r="R58" s="12"/>
      <c r="S58" s="12"/>
      <c r="T58" s="12"/>
      <c r="U58" s="12"/>
      <c r="V58" s="12"/>
    </row>
    <row r="59" spans="1:22" s="25" customFormat="1" ht="27.75" customHeight="1">
      <c r="A59" s="19">
        <v>10</v>
      </c>
      <c r="B59" s="21" t="s">
        <v>66</v>
      </c>
      <c r="C59" s="21" t="s">
        <v>56</v>
      </c>
      <c r="D59" s="21" t="str">
        <f>"0653247680"</f>
        <v>0653247680</v>
      </c>
      <c r="E59" s="24"/>
      <c r="F59" s="24" t="s">
        <v>110</v>
      </c>
      <c r="G59" s="21">
        <v>9157552167</v>
      </c>
      <c r="H59" s="8" t="s">
        <v>114</v>
      </c>
      <c r="I59" s="8" t="s">
        <v>114</v>
      </c>
      <c r="J59" s="8" t="s">
        <v>114</v>
      </c>
      <c r="K59" s="9" t="s">
        <v>115</v>
      </c>
      <c r="L59" s="8" t="s">
        <v>114</v>
      </c>
      <c r="M59" s="8" t="s">
        <v>114</v>
      </c>
      <c r="N59" s="12"/>
      <c r="O59" s="12"/>
      <c r="P59" s="12"/>
      <c r="Q59" s="12"/>
      <c r="R59" s="12"/>
      <c r="S59" s="12"/>
      <c r="T59" s="12"/>
      <c r="U59" s="12"/>
      <c r="V59" s="12"/>
    </row>
    <row r="60" spans="1:22" s="17" customFormat="1" ht="27.75" customHeight="1">
      <c r="A60" s="19">
        <v>11</v>
      </c>
      <c r="B60" s="21" t="s">
        <v>71</v>
      </c>
      <c r="C60" s="21" t="s">
        <v>177</v>
      </c>
      <c r="D60" s="21" t="str">
        <f>"0640697933"</f>
        <v>0640697933</v>
      </c>
      <c r="E60" s="24"/>
      <c r="F60" s="24" t="s">
        <v>110</v>
      </c>
      <c r="G60" s="21">
        <v>9156686936</v>
      </c>
      <c r="H60" s="8" t="s">
        <v>114</v>
      </c>
      <c r="I60" s="8" t="s">
        <v>114</v>
      </c>
      <c r="J60" s="8" t="s">
        <v>114</v>
      </c>
      <c r="K60" s="8" t="s">
        <v>114</v>
      </c>
      <c r="L60" s="8" t="s">
        <v>114</v>
      </c>
      <c r="M60" s="8" t="s">
        <v>114</v>
      </c>
      <c r="N60" s="12"/>
      <c r="O60" s="12"/>
      <c r="P60" s="12"/>
      <c r="Q60" s="12"/>
      <c r="R60" s="12"/>
      <c r="S60" s="12"/>
      <c r="T60" s="12"/>
      <c r="U60" s="12"/>
      <c r="V60" s="12"/>
    </row>
    <row r="61" spans="1:22" s="17" customFormat="1" ht="27.75" customHeight="1">
      <c r="A61" s="19">
        <v>12</v>
      </c>
      <c r="B61" s="21" t="s">
        <v>92</v>
      </c>
      <c r="C61" s="21" t="s">
        <v>178</v>
      </c>
      <c r="D61" s="21" t="str">
        <f>"0640556523"</f>
        <v>0640556523</v>
      </c>
      <c r="E61" s="24"/>
      <c r="F61" s="24" t="s">
        <v>110</v>
      </c>
      <c r="G61" s="21">
        <v>9154949086</v>
      </c>
      <c r="H61" s="8" t="s">
        <v>114</v>
      </c>
      <c r="I61" s="8" t="s">
        <v>114</v>
      </c>
      <c r="J61" s="8" t="s">
        <v>114</v>
      </c>
      <c r="K61" s="8" t="s">
        <v>114</v>
      </c>
      <c r="L61" s="8" t="s">
        <v>113</v>
      </c>
      <c r="M61" s="8" t="s">
        <v>114</v>
      </c>
      <c r="N61" s="12"/>
      <c r="O61" s="12"/>
      <c r="P61" s="12"/>
      <c r="Q61" s="12"/>
      <c r="R61" s="12"/>
      <c r="S61" s="12"/>
      <c r="T61" s="12"/>
      <c r="U61" s="12"/>
      <c r="V61" s="12"/>
    </row>
    <row r="62" spans="1:22" s="17" customFormat="1" ht="27.75" customHeight="1">
      <c r="A62" s="19">
        <v>13</v>
      </c>
      <c r="B62" s="21" t="s">
        <v>179</v>
      </c>
      <c r="C62" s="21" t="s">
        <v>180</v>
      </c>
      <c r="D62" s="21" t="str">
        <f>"0859878058"</f>
        <v>0859878058</v>
      </c>
      <c r="E62" s="24"/>
      <c r="F62" s="24" t="s">
        <v>110</v>
      </c>
      <c r="G62" s="21">
        <v>9157405042</v>
      </c>
      <c r="H62" s="8" t="s">
        <v>114</v>
      </c>
      <c r="I62" s="8" t="s">
        <v>114</v>
      </c>
      <c r="J62" s="8" t="s">
        <v>114</v>
      </c>
      <c r="K62" s="8" t="s">
        <v>114</v>
      </c>
      <c r="L62" s="1" t="s">
        <v>116</v>
      </c>
      <c r="M62" s="8" t="s">
        <v>114</v>
      </c>
      <c r="N62" s="12"/>
      <c r="O62" s="12"/>
      <c r="P62" s="12"/>
      <c r="Q62" s="12"/>
      <c r="R62" s="12"/>
      <c r="S62" s="12"/>
      <c r="T62" s="12"/>
      <c r="U62" s="12"/>
      <c r="V62" s="12"/>
    </row>
    <row r="63" spans="1:22" s="17" customFormat="1" ht="27.75" customHeight="1">
      <c r="A63" s="19">
        <v>14</v>
      </c>
      <c r="B63" s="21" t="s">
        <v>28</v>
      </c>
      <c r="C63" s="21" t="s">
        <v>181</v>
      </c>
      <c r="D63" s="21" t="str">
        <f>"5230135492"</f>
        <v>5230135492</v>
      </c>
      <c r="E63" s="24"/>
      <c r="F63" s="24" t="s">
        <v>110</v>
      </c>
      <c r="G63" s="21">
        <v>9908841322</v>
      </c>
      <c r="H63" s="8" t="s">
        <v>114</v>
      </c>
      <c r="I63" s="8" t="s">
        <v>114</v>
      </c>
      <c r="J63" s="8" t="s">
        <v>114</v>
      </c>
      <c r="K63" s="9" t="s">
        <v>115</v>
      </c>
      <c r="L63" s="8" t="s">
        <v>114</v>
      </c>
      <c r="M63" s="23" t="s">
        <v>117</v>
      </c>
      <c r="N63" s="12"/>
      <c r="O63" s="12"/>
      <c r="P63" s="12"/>
      <c r="Q63" s="12"/>
      <c r="R63" s="12"/>
      <c r="S63" s="12"/>
      <c r="T63" s="12"/>
      <c r="U63" s="12"/>
      <c r="V63" s="12"/>
    </row>
    <row r="64" spans="1:22" s="17" customFormat="1" ht="27.75" customHeight="1">
      <c r="A64" s="19">
        <v>15</v>
      </c>
      <c r="B64" s="21" t="s">
        <v>63</v>
      </c>
      <c r="C64" s="21" t="s">
        <v>182</v>
      </c>
      <c r="D64" s="21" t="str">
        <f>"1870777735"</f>
        <v>1870777735</v>
      </c>
      <c r="E64" s="24"/>
      <c r="F64" s="24" t="s">
        <v>110</v>
      </c>
      <c r="G64" s="21">
        <v>9157210224</v>
      </c>
      <c r="H64" s="8" t="s">
        <v>114</v>
      </c>
      <c r="I64" s="8" t="s">
        <v>114</v>
      </c>
      <c r="J64" s="8" t="s">
        <v>114</v>
      </c>
      <c r="K64" s="9" t="s">
        <v>115</v>
      </c>
      <c r="L64" s="1" t="s">
        <v>116</v>
      </c>
      <c r="M64" s="8" t="s">
        <v>114</v>
      </c>
      <c r="N64" s="12"/>
      <c r="O64" s="12"/>
      <c r="P64" s="12"/>
      <c r="Q64" s="12"/>
      <c r="R64" s="12"/>
      <c r="S64" s="12"/>
      <c r="T64" s="12"/>
      <c r="U64" s="12"/>
      <c r="V64" s="12"/>
    </row>
    <row r="65" spans="1:22" s="17" customFormat="1" ht="27.75" customHeight="1">
      <c r="A65" s="19">
        <v>16</v>
      </c>
      <c r="B65" s="21" t="s">
        <v>29</v>
      </c>
      <c r="C65" s="21" t="s">
        <v>183</v>
      </c>
      <c r="D65" s="21" t="str">
        <f>"0640310370"</f>
        <v>0640310370</v>
      </c>
      <c r="E65" s="24"/>
      <c r="F65" s="24" t="s">
        <v>110</v>
      </c>
      <c r="G65" s="21">
        <v>9159380995</v>
      </c>
      <c r="H65" s="8" t="s">
        <v>114</v>
      </c>
      <c r="I65" s="8" t="s">
        <v>114</v>
      </c>
      <c r="J65" s="8" t="s">
        <v>114</v>
      </c>
      <c r="K65" s="9" t="s">
        <v>115</v>
      </c>
      <c r="L65" s="8" t="s">
        <v>114</v>
      </c>
      <c r="M65" s="8" t="s">
        <v>114</v>
      </c>
      <c r="N65" s="12"/>
      <c r="O65" s="12"/>
      <c r="P65" s="12"/>
      <c r="Q65" s="12"/>
      <c r="R65" s="12"/>
      <c r="S65" s="12"/>
      <c r="T65" s="12"/>
      <c r="U65" s="12"/>
      <c r="V65" s="12"/>
    </row>
    <row r="66" spans="1:22" s="17" customFormat="1" ht="27.75" customHeight="1">
      <c r="A66" s="19">
        <v>17</v>
      </c>
      <c r="B66" s="21" t="s">
        <v>55</v>
      </c>
      <c r="C66" s="21" t="s">
        <v>64</v>
      </c>
      <c r="D66" s="21" t="str">
        <f>"0651973945"</f>
        <v>0651973945</v>
      </c>
      <c r="E66" s="24"/>
      <c r="F66" s="24" t="s">
        <v>110</v>
      </c>
      <c r="G66" s="21">
        <v>9159633200</v>
      </c>
      <c r="H66" s="8" t="s">
        <v>114</v>
      </c>
      <c r="I66" s="8" t="s">
        <v>114</v>
      </c>
      <c r="J66" s="8" t="s">
        <v>114</v>
      </c>
      <c r="K66" s="8" t="s">
        <v>114</v>
      </c>
      <c r="L66" s="8" t="s">
        <v>114</v>
      </c>
      <c r="M66" s="8" t="s">
        <v>114</v>
      </c>
      <c r="N66" s="12"/>
      <c r="O66" s="12"/>
      <c r="P66" s="12"/>
      <c r="Q66" s="12"/>
      <c r="R66" s="12"/>
      <c r="S66" s="12"/>
      <c r="T66" s="12"/>
      <c r="U66" s="12"/>
      <c r="V66" s="12"/>
    </row>
    <row r="67" spans="1:22" s="17" customFormat="1" ht="27.75" customHeight="1">
      <c r="A67" s="19">
        <v>18</v>
      </c>
      <c r="B67" s="21" t="s">
        <v>184</v>
      </c>
      <c r="C67" s="21" t="s">
        <v>185</v>
      </c>
      <c r="D67" s="21" t="str">
        <f>"0640489370"</f>
        <v>0640489370</v>
      </c>
      <c r="E67" s="24"/>
      <c r="F67" s="24" t="s">
        <v>110</v>
      </c>
      <c r="G67" s="21">
        <v>9910321944</v>
      </c>
      <c r="H67" s="8" t="s">
        <v>114</v>
      </c>
      <c r="I67" s="8" t="s">
        <v>114</v>
      </c>
      <c r="J67" s="8" t="s">
        <v>114</v>
      </c>
      <c r="K67" s="9" t="s">
        <v>115</v>
      </c>
      <c r="L67" s="8" t="s">
        <v>114</v>
      </c>
      <c r="M67" s="8" t="s">
        <v>114</v>
      </c>
      <c r="N67" s="12"/>
      <c r="O67" s="12"/>
      <c r="P67" s="12"/>
      <c r="Q67" s="12"/>
      <c r="R67" s="12"/>
      <c r="S67" s="12"/>
      <c r="T67" s="12"/>
      <c r="U67" s="12"/>
      <c r="V67" s="12"/>
    </row>
    <row r="68" spans="1:22" s="17" customFormat="1" ht="27.75" customHeight="1">
      <c r="A68" s="19">
        <v>19</v>
      </c>
      <c r="B68" s="21" t="s">
        <v>75</v>
      </c>
      <c r="C68" s="21" t="s">
        <v>186</v>
      </c>
      <c r="D68" s="21" t="str">
        <f>"0640820891"</f>
        <v>0640820891</v>
      </c>
      <c r="E68" s="24"/>
      <c r="F68" s="24" t="s">
        <v>110</v>
      </c>
      <c r="G68" s="21">
        <v>9154953853</v>
      </c>
      <c r="H68" s="8" t="s">
        <v>114</v>
      </c>
      <c r="I68" s="8" t="s">
        <v>114</v>
      </c>
      <c r="J68" s="8" t="s">
        <v>114</v>
      </c>
      <c r="K68" s="8" t="s">
        <v>113</v>
      </c>
      <c r="L68" s="1" t="s">
        <v>116</v>
      </c>
      <c r="M68" s="8" t="s">
        <v>114</v>
      </c>
      <c r="N68" s="12"/>
      <c r="O68" s="12"/>
      <c r="P68" s="12"/>
      <c r="Q68" s="12"/>
      <c r="R68" s="12"/>
      <c r="S68" s="12"/>
      <c r="T68" s="12"/>
      <c r="U68" s="12"/>
      <c r="V68" s="12"/>
    </row>
    <row r="69" spans="1:22" s="17" customFormat="1" ht="27.75" customHeight="1">
      <c r="A69" s="19">
        <v>20</v>
      </c>
      <c r="B69" s="21" t="s">
        <v>92</v>
      </c>
      <c r="C69" s="21" t="s">
        <v>187</v>
      </c>
      <c r="D69" s="21" t="str">
        <f>"0640455271"</f>
        <v>0640455271</v>
      </c>
      <c r="E69" s="24"/>
      <c r="F69" s="24" t="s">
        <v>110</v>
      </c>
      <c r="G69" s="21">
        <v>9358661915</v>
      </c>
      <c r="H69" s="8" t="s">
        <v>114</v>
      </c>
      <c r="I69" s="8" t="s">
        <v>114</v>
      </c>
      <c r="J69" s="8" t="s">
        <v>114</v>
      </c>
      <c r="K69" s="8" t="s">
        <v>113</v>
      </c>
      <c r="L69" s="8" t="s">
        <v>114</v>
      </c>
      <c r="M69" s="8" t="s">
        <v>114</v>
      </c>
      <c r="N69" s="12"/>
      <c r="O69" s="12"/>
      <c r="P69" s="12"/>
      <c r="Q69" s="12"/>
      <c r="R69" s="12"/>
      <c r="S69" s="12"/>
      <c r="T69" s="12"/>
      <c r="U69" s="12"/>
      <c r="V69" s="12"/>
    </row>
    <row r="70" spans="1:22" s="17" customFormat="1" ht="27.75" customHeight="1">
      <c r="A70" s="19">
        <v>21</v>
      </c>
      <c r="B70" s="21" t="s">
        <v>342</v>
      </c>
      <c r="C70" s="21" t="s">
        <v>343</v>
      </c>
      <c r="D70" s="21">
        <v>640897975</v>
      </c>
      <c r="E70" s="24"/>
      <c r="F70" s="24" t="s">
        <v>110</v>
      </c>
      <c r="G70" s="21">
        <v>9910097872</v>
      </c>
      <c r="H70" s="8" t="s">
        <v>114</v>
      </c>
      <c r="I70" s="8" t="s">
        <v>114</v>
      </c>
      <c r="J70" s="8" t="s">
        <v>114</v>
      </c>
      <c r="K70" s="9" t="s">
        <v>115</v>
      </c>
      <c r="L70" s="1" t="s">
        <v>116</v>
      </c>
      <c r="M70" s="8" t="s">
        <v>114</v>
      </c>
      <c r="N70" s="12"/>
      <c r="O70" s="12"/>
      <c r="P70" s="12"/>
      <c r="Q70" s="12"/>
      <c r="R70" s="12"/>
      <c r="S70" s="12"/>
      <c r="T70" s="12"/>
      <c r="U70" s="12"/>
      <c r="V70" s="12"/>
    </row>
    <row r="71" spans="1:22" s="17" customFormat="1" ht="27.75" customHeight="1">
      <c r="A71" s="19">
        <v>22</v>
      </c>
      <c r="B71" s="21" t="s">
        <v>188</v>
      </c>
      <c r="C71" s="21" t="s">
        <v>123</v>
      </c>
      <c r="D71" s="21" t="str">
        <f>"0640027121"</f>
        <v>0640027121</v>
      </c>
      <c r="E71" s="24"/>
      <c r="F71" s="24" t="s">
        <v>110</v>
      </c>
      <c r="G71" s="21">
        <v>9153612205</v>
      </c>
      <c r="H71" s="8" t="s">
        <v>114</v>
      </c>
      <c r="I71" s="8" t="s">
        <v>114</v>
      </c>
      <c r="J71" s="8" t="s">
        <v>114</v>
      </c>
      <c r="K71" s="8" t="s">
        <v>114</v>
      </c>
      <c r="L71" s="8" t="s">
        <v>114</v>
      </c>
      <c r="M71" s="8" t="s">
        <v>114</v>
      </c>
      <c r="N71" s="12"/>
      <c r="O71" s="12"/>
      <c r="P71" s="12"/>
      <c r="Q71" s="12"/>
      <c r="R71" s="12"/>
      <c r="S71" s="12"/>
      <c r="T71" s="12"/>
      <c r="U71" s="12"/>
      <c r="V71" s="12"/>
    </row>
    <row r="72" spans="1:22" s="25" customFormat="1" ht="27.75" customHeight="1">
      <c r="A72" s="19">
        <v>23</v>
      </c>
      <c r="B72" s="21" t="s">
        <v>189</v>
      </c>
      <c r="C72" s="21" t="s">
        <v>190</v>
      </c>
      <c r="D72" s="21" t="str">
        <f>"0927281279"</f>
        <v>0927281279</v>
      </c>
      <c r="E72" s="24"/>
      <c r="F72" s="24" t="s">
        <v>110</v>
      </c>
      <c r="G72" s="21">
        <v>9361874338</v>
      </c>
      <c r="H72" s="8" t="s">
        <v>114</v>
      </c>
      <c r="I72" s="8" t="s">
        <v>114</v>
      </c>
      <c r="J72" s="8" t="s">
        <v>114</v>
      </c>
      <c r="K72" s="9" t="s">
        <v>115</v>
      </c>
      <c r="L72" s="1" t="s">
        <v>116</v>
      </c>
      <c r="M72" s="8" t="s">
        <v>114</v>
      </c>
      <c r="N72" s="12"/>
      <c r="O72" s="12"/>
      <c r="P72" s="12"/>
      <c r="Q72" s="12"/>
      <c r="R72" s="12"/>
      <c r="S72" s="12"/>
      <c r="T72" s="12"/>
      <c r="U72" s="12"/>
      <c r="V72" s="12"/>
    </row>
    <row r="73" spans="1:22" s="25" customFormat="1" ht="27.75" customHeight="1">
      <c r="A73" s="19">
        <v>24</v>
      </c>
      <c r="B73" s="21" t="s">
        <v>31</v>
      </c>
      <c r="C73" s="21" t="s">
        <v>191</v>
      </c>
      <c r="D73" s="21" t="str">
        <f>"0640557651"</f>
        <v>0640557651</v>
      </c>
      <c r="E73" s="24"/>
      <c r="F73" s="24" t="s">
        <v>110</v>
      </c>
      <c r="G73" s="21">
        <v>9900558718</v>
      </c>
      <c r="H73" s="8" t="s">
        <v>114</v>
      </c>
      <c r="I73" s="8" t="s">
        <v>114</v>
      </c>
      <c r="J73" s="8" t="s">
        <v>114</v>
      </c>
      <c r="K73" s="9" t="s">
        <v>115</v>
      </c>
      <c r="L73" s="8" t="s">
        <v>113</v>
      </c>
      <c r="M73" s="23" t="s">
        <v>117</v>
      </c>
      <c r="N73" s="12"/>
      <c r="O73" s="12"/>
      <c r="P73" s="12"/>
      <c r="Q73" s="12"/>
      <c r="R73" s="12"/>
      <c r="S73" s="12"/>
      <c r="T73" s="12"/>
      <c r="U73" s="12"/>
      <c r="V73" s="12"/>
    </row>
    <row r="74" spans="1:22" s="6" customFormat="1" ht="27.75" customHeight="1">
      <c r="A74" s="52" t="s">
        <v>2</v>
      </c>
      <c r="B74" s="53" t="s">
        <v>0</v>
      </c>
      <c r="C74" s="53" t="s">
        <v>1</v>
      </c>
      <c r="D74" s="53" t="s">
        <v>10</v>
      </c>
      <c r="E74" s="53" t="s">
        <v>12</v>
      </c>
      <c r="F74" s="52" t="s">
        <v>15</v>
      </c>
      <c r="G74" s="53" t="s">
        <v>3</v>
      </c>
      <c r="H74" s="53" t="s">
        <v>4</v>
      </c>
      <c r="I74" s="53"/>
      <c r="J74" s="53"/>
      <c r="K74" s="53"/>
      <c r="L74" s="53"/>
      <c r="M74" s="53"/>
      <c r="N74" s="12"/>
      <c r="O74" s="12"/>
      <c r="P74" s="12"/>
      <c r="Q74" s="12"/>
      <c r="R74" s="12"/>
      <c r="S74" s="12"/>
      <c r="T74" s="12"/>
      <c r="U74" s="12"/>
      <c r="V74" s="12"/>
    </row>
    <row r="75" spans="1:22" s="6" customFormat="1" ht="27.75" customHeight="1">
      <c r="A75" s="52"/>
      <c r="B75" s="53"/>
      <c r="C75" s="53"/>
      <c r="D75" s="53"/>
      <c r="E75" s="53"/>
      <c r="F75" s="52"/>
      <c r="G75" s="53"/>
      <c r="H75" s="53" t="s">
        <v>5</v>
      </c>
      <c r="I75" s="53" t="s">
        <v>6</v>
      </c>
      <c r="J75" s="53" t="s">
        <v>7</v>
      </c>
      <c r="K75" s="50" t="s">
        <v>352</v>
      </c>
      <c r="L75" s="52" t="s">
        <v>8</v>
      </c>
      <c r="M75" s="52" t="s">
        <v>9</v>
      </c>
      <c r="N75" s="12"/>
      <c r="O75" s="12"/>
      <c r="P75" s="12"/>
      <c r="Q75" s="12"/>
      <c r="R75" s="12"/>
      <c r="S75" s="12"/>
      <c r="T75" s="12"/>
      <c r="U75" s="12"/>
      <c r="V75" s="12"/>
    </row>
    <row r="76" spans="1:22" s="6" customFormat="1" ht="27.75" customHeight="1">
      <c r="A76" s="52"/>
      <c r="B76" s="53"/>
      <c r="C76" s="53"/>
      <c r="D76" s="53"/>
      <c r="E76" s="53"/>
      <c r="F76" s="52"/>
      <c r="G76" s="53"/>
      <c r="H76" s="53"/>
      <c r="I76" s="53"/>
      <c r="J76" s="53"/>
      <c r="K76" s="51"/>
      <c r="L76" s="52"/>
      <c r="M76" s="52"/>
      <c r="N76" s="12"/>
      <c r="O76" s="12"/>
      <c r="P76" s="12"/>
      <c r="Q76" s="12"/>
      <c r="R76" s="12"/>
      <c r="S76" s="12"/>
      <c r="T76" s="12"/>
      <c r="U76" s="12"/>
      <c r="V76" s="12"/>
    </row>
    <row r="77" spans="1:22" s="6" customFormat="1" ht="27.75" customHeight="1">
      <c r="A77" s="7">
        <v>1</v>
      </c>
      <c r="B77" s="21" t="s">
        <v>39</v>
      </c>
      <c r="C77" s="21" t="s">
        <v>120</v>
      </c>
      <c r="D77" s="21" t="str">
        <f>"0640369332"</f>
        <v>0640369332</v>
      </c>
      <c r="E77" s="22" t="s">
        <v>11</v>
      </c>
      <c r="F77" s="26" t="s">
        <v>109</v>
      </c>
      <c r="G77" s="21">
        <v>9157261273</v>
      </c>
      <c r="H77" s="8" t="s">
        <v>114</v>
      </c>
      <c r="I77" s="8" t="s">
        <v>114</v>
      </c>
      <c r="J77" s="23" t="s">
        <v>117</v>
      </c>
      <c r="K77" s="9" t="s">
        <v>115</v>
      </c>
      <c r="L77" s="8" t="s">
        <v>114</v>
      </c>
      <c r="M77" s="8" t="s">
        <v>114</v>
      </c>
      <c r="N77" s="12"/>
      <c r="O77" s="12"/>
      <c r="P77" s="12"/>
      <c r="Q77" s="12"/>
      <c r="R77" s="12"/>
      <c r="S77" s="12"/>
      <c r="T77" s="12"/>
      <c r="U77" s="12"/>
      <c r="V77" s="12"/>
    </row>
    <row r="78" spans="1:22" s="6" customFormat="1" ht="27.75" customHeight="1">
      <c r="A78" s="7">
        <v>2</v>
      </c>
      <c r="B78" s="21" t="s">
        <v>31</v>
      </c>
      <c r="C78" s="21" t="s">
        <v>347</v>
      </c>
      <c r="D78" s="21">
        <v>640923410</v>
      </c>
      <c r="E78" s="22" t="s">
        <v>11</v>
      </c>
      <c r="F78" s="26" t="s">
        <v>109</v>
      </c>
      <c r="G78" s="21">
        <v>9158653115</v>
      </c>
      <c r="H78" s="8" t="s">
        <v>114</v>
      </c>
      <c r="I78" s="8" t="s">
        <v>114</v>
      </c>
      <c r="J78" s="8" t="s">
        <v>114</v>
      </c>
      <c r="K78" s="9" t="s">
        <v>115</v>
      </c>
      <c r="L78" s="1" t="s">
        <v>116</v>
      </c>
      <c r="M78" s="8" t="s">
        <v>114</v>
      </c>
      <c r="N78" s="12"/>
      <c r="O78" s="12"/>
      <c r="P78" s="12"/>
      <c r="Q78" s="12"/>
      <c r="R78" s="12"/>
      <c r="S78" s="12"/>
      <c r="T78" s="12"/>
      <c r="U78" s="12"/>
      <c r="V78" s="12"/>
    </row>
    <row r="79" spans="1:22" s="6" customFormat="1" ht="27.75" customHeight="1">
      <c r="A79" s="7">
        <v>3</v>
      </c>
      <c r="B79" s="21" t="s">
        <v>169</v>
      </c>
      <c r="C79" s="21" t="s">
        <v>168</v>
      </c>
      <c r="D79" s="21" t="str">
        <f>"3611588751"</f>
        <v>3611588751</v>
      </c>
      <c r="E79" s="22" t="s">
        <v>11</v>
      </c>
      <c r="F79" s="26" t="s">
        <v>109</v>
      </c>
      <c r="G79" s="21">
        <v>9395574117</v>
      </c>
      <c r="H79" s="8" t="s">
        <v>114</v>
      </c>
      <c r="I79" s="8" t="s">
        <v>114</v>
      </c>
      <c r="J79" s="8" t="s">
        <v>114</v>
      </c>
      <c r="K79" s="9" t="s">
        <v>115</v>
      </c>
      <c r="L79" s="8" t="s">
        <v>114</v>
      </c>
      <c r="M79" s="8" t="s">
        <v>114</v>
      </c>
      <c r="N79" s="12"/>
      <c r="O79" s="12"/>
      <c r="P79" s="12"/>
      <c r="Q79" s="12"/>
      <c r="R79" s="12"/>
      <c r="S79" s="12"/>
      <c r="T79" s="12"/>
      <c r="U79" s="12"/>
      <c r="V79" s="12"/>
    </row>
    <row r="80" spans="1:22" s="6" customFormat="1" ht="27.75" customHeight="1">
      <c r="A80" s="7">
        <v>4</v>
      </c>
      <c r="B80" s="21" t="s">
        <v>167</v>
      </c>
      <c r="C80" s="21" t="s">
        <v>166</v>
      </c>
      <c r="D80" s="21" t="str">
        <f>"1273657632"</f>
        <v>1273657632</v>
      </c>
      <c r="E80" s="22" t="s">
        <v>11</v>
      </c>
      <c r="F80" s="26" t="s">
        <v>109</v>
      </c>
      <c r="G80" s="21">
        <v>9902957484</v>
      </c>
      <c r="H80" s="8" t="s">
        <v>114</v>
      </c>
      <c r="I80" s="8" t="s">
        <v>114</v>
      </c>
      <c r="J80" s="8" t="s">
        <v>114</v>
      </c>
      <c r="K80" s="9" t="s">
        <v>115</v>
      </c>
      <c r="L80" s="8" t="s">
        <v>114</v>
      </c>
      <c r="M80" s="23" t="s">
        <v>117</v>
      </c>
      <c r="N80" s="12"/>
      <c r="O80" s="12"/>
      <c r="P80" s="12"/>
      <c r="Q80" s="12"/>
      <c r="R80" s="12"/>
      <c r="S80" s="12"/>
      <c r="T80" s="12"/>
      <c r="U80" s="12"/>
      <c r="V80" s="12"/>
    </row>
    <row r="81" spans="1:22" s="6" customFormat="1" ht="27.75" customHeight="1">
      <c r="A81" s="7">
        <v>5</v>
      </c>
      <c r="B81" s="21" t="s">
        <v>39</v>
      </c>
      <c r="C81" s="21" t="s">
        <v>40</v>
      </c>
      <c r="D81" s="21" t="str">
        <f>"5230133139"</f>
        <v>5230133139</v>
      </c>
      <c r="E81" s="22" t="s">
        <v>11</v>
      </c>
      <c r="F81" s="26" t="s">
        <v>109</v>
      </c>
      <c r="G81" s="21">
        <v>9035043139</v>
      </c>
      <c r="H81" s="8" t="s">
        <v>114</v>
      </c>
      <c r="I81" s="8" t="s">
        <v>114</v>
      </c>
      <c r="J81" s="8" t="s">
        <v>114</v>
      </c>
      <c r="K81" s="9" t="s">
        <v>115</v>
      </c>
      <c r="L81" s="8" t="s">
        <v>113</v>
      </c>
      <c r="M81" s="8" t="s">
        <v>114</v>
      </c>
      <c r="N81" s="12"/>
      <c r="O81" s="12"/>
      <c r="P81" s="12"/>
      <c r="Q81" s="12"/>
      <c r="R81" s="12"/>
      <c r="S81" s="12"/>
      <c r="T81" s="12"/>
      <c r="U81" s="12"/>
      <c r="V81" s="12"/>
    </row>
    <row r="82" spans="1:22" s="6" customFormat="1" ht="27.75" customHeight="1">
      <c r="A82" s="7">
        <v>6</v>
      </c>
      <c r="B82" s="21" t="s">
        <v>165</v>
      </c>
      <c r="C82" s="21" t="s">
        <v>131</v>
      </c>
      <c r="D82" s="21" t="str">
        <f>"5630078781"</f>
        <v>5630078781</v>
      </c>
      <c r="E82" s="22" t="s">
        <v>11</v>
      </c>
      <c r="F82" s="26" t="s">
        <v>109</v>
      </c>
      <c r="G82" s="21">
        <v>9911720189</v>
      </c>
      <c r="H82" s="8" t="s">
        <v>114</v>
      </c>
      <c r="I82" s="8" t="s">
        <v>114</v>
      </c>
      <c r="J82" s="23" t="s">
        <v>117</v>
      </c>
      <c r="K82" s="9" t="s">
        <v>115</v>
      </c>
      <c r="L82" s="8" t="s">
        <v>114</v>
      </c>
      <c r="M82" s="8" t="s">
        <v>114</v>
      </c>
      <c r="N82" s="12"/>
      <c r="O82" s="12"/>
      <c r="P82" s="12"/>
      <c r="Q82" s="12"/>
      <c r="R82" s="12"/>
      <c r="S82" s="12"/>
      <c r="T82" s="12"/>
      <c r="U82" s="12"/>
      <c r="V82" s="12"/>
    </row>
    <row r="83" spans="1:22" s="6" customFormat="1" ht="27.75" customHeight="1">
      <c r="A83" s="7">
        <v>7</v>
      </c>
      <c r="B83" s="21" t="s">
        <v>35</v>
      </c>
      <c r="C83" s="21" t="s">
        <v>164</v>
      </c>
      <c r="D83" s="21" t="str">
        <f>"0640795064"</f>
        <v>0640795064</v>
      </c>
      <c r="E83" s="22" t="s">
        <v>11</v>
      </c>
      <c r="F83" s="26" t="s">
        <v>109</v>
      </c>
      <c r="G83" s="21">
        <v>9157927313</v>
      </c>
      <c r="H83" s="8" t="s">
        <v>114</v>
      </c>
      <c r="I83" s="8" t="s">
        <v>114</v>
      </c>
      <c r="J83" s="8" t="s">
        <v>114</v>
      </c>
      <c r="K83" s="9" t="s">
        <v>115</v>
      </c>
      <c r="L83" s="8" t="s">
        <v>114</v>
      </c>
      <c r="M83" s="8" t="s">
        <v>114</v>
      </c>
      <c r="N83" s="12"/>
      <c r="O83" s="12"/>
      <c r="P83" s="12"/>
      <c r="Q83" s="12"/>
      <c r="R83" s="12"/>
      <c r="S83" s="12"/>
      <c r="T83" s="12"/>
      <c r="U83" s="12"/>
      <c r="V83" s="12"/>
    </row>
    <row r="84" spans="1:22" s="6" customFormat="1" ht="27.75" customHeight="1">
      <c r="A84" s="7">
        <v>8</v>
      </c>
      <c r="B84" s="21" t="s">
        <v>28</v>
      </c>
      <c r="C84" s="21" t="s">
        <v>163</v>
      </c>
      <c r="D84" s="21" t="str">
        <f>"0640307310"</f>
        <v>0640307310</v>
      </c>
      <c r="E84" s="22" t="s">
        <v>11</v>
      </c>
      <c r="F84" s="26" t="s">
        <v>109</v>
      </c>
      <c r="G84" s="21">
        <v>9152694598</v>
      </c>
      <c r="H84" s="8" t="s">
        <v>114</v>
      </c>
      <c r="I84" s="8" t="s">
        <v>114</v>
      </c>
      <c r="J84" s="8" t="s">
        <v>114</v>
      </c>
      <c r="K84" s="9" t="s">
        <v>115</v>
      </c>
      <c r="L84" s="8" t="s">
        <v>114</v>
      </c>
      <c r="M84" s="8" t="s">
        <v>114</v>
      </c>
      <c r="N84" s="12"/>
      <c r="O84" s="12"/>
      <c r="P84" s="12"/>
      <c r="Q84" s="12"/>
      <c r="R84" s="12"/>
      <c r="S84" s="12"/>
      <c r="T84" s="12"/>
      <c r="U84" s="12"/>
      <c r="V84" s="12"/>
    </row>
    <row r="85" spans="1:22" s="6" customFormat="1" ht="27.75" customHeight="1">
      <c r="A85" s="7">
        <v>9</v>
      </c>
      <c r="B85" s="21" t="s">
        <v>98</v>
      </c>
      <c r="C85" s="21" t="s">
        <v>93</v>
      </c>
      <c r="D85" s="21" t="str">
        <f>"0640584349"</f>
        <v>0640584349</v>
      </c>
      <c r="E85" s="22" t="s">
        <v>11</v>
      </c>
      <c r="F85" s="26" t="s">
        <v>109</v>
      </c>
      <c r="G85" s="21">
        <v>9900045439</v>
      </c>
      <c r="H85" s="8" t="s">
        <v>114</v>
      </c>
      <c r="I85" s="8" t="s">
        <v>114</v>
      </c>
      <c r="J85" s="8" t="s">
        <v>114</v>
      </c>
      <c r="K85" s="9" t="s">
        <v>115</v>
      </c>
      <c r="L85" s="8" t="s">
        <v>114</v>
      </c>
      <c r="M85" s="8" t="s">
        <v>114</v>
      </c>
      <c r="N85" s="12"/>
      <c r="O85" s="12"/>
      <c r="P85" s="12"/>
      <c r="Q85" s="12"/>
      <c r="R85" s="12"/>
      <c r="S85" s="12"/>
      <c r="T85" s="12"/>
      <c r="U85" s="12"/>
      <c r="V85" s="12"/>
    </row>
    <row r="86" spans="1:22" s="6" customFormat="1" ht="27.75" customHeight="1">
      <c r="A86" s="7">
        <v>10</v>
      </c>
      <c r="B86" s="21" t="s">
        <v>28</v>
      </c>
      <c r="C86" s="21" t="s">
        <v>118</v>
      </c>
      <c r="D86" s="21" t="str">
        <f>"0640702635"</f>
        <v>0640702635</v>
      </c>
      <c r="E86" s="22" t="s">
        <v>11</v>
      </c>
      <c r="F86" s="26" t="s">
        <v>109</v>
      </c>
      <c r="G86" s="21">
        <v>9931642421</v>
      </c>
      <c r="H86" s="8" t="s">
        <v>114</v>
      </c>
      <c r="I86" s="8" t="s">
        <v>114</v>
      </c>
      <c r="J86" s="8" t="s">
        <v>114</v>
      </c>
      <c r="K86" s="9" t="s">
        <v>115</v>
      </c>
      <c r="L86" s="1" t="s">
        <v>116</v>
      </c>
      <c r="M86" s="8" t="s">
        <v>114</v>
      </c>
      <c r="N86" s="12"/>
      <c r="O86" s="12"/>
      <c r="P86" s="12"/>
      <c r="Q86" s="12"/>
      <c r="R86" s="12"/>
      <c r="S86" s="12"/>
      <c r="T86" s="12"/>
      <c r="U86" s="12"/>
      <c r="V86" s="12"/>
    </row>
    <row r="87" spans="1:22" s="6" customFormat="1" ht="27.75" customHeight="1">
      <c r="A87" s="7">
        <v>11</v>
      </c>
      <c r="B87" s="21" t="s">
        <v>58</v>
      </c>
      <c r="C87" s="21" t="s">
        <v>162</v>
      </c>
      <c r="D87" s="21" t="str">
        <f>"0653200676"</f>
        <v>0653200676</v>
      </c>
      <c r="E87" s="22" t="s">
        <v>11</v>
      </c>
      <c r="F87" s="26" t="s">
        <v>109</v>
      </c>
      <c r="G87" s="21">
        <v>9156613145</v>
      </c>
      <c r="H87" s="8" t="s">
        <v>114</v>
      </c>
      <c r="I87" s="8" t="s">
        <v>114</v>
      </c>
      <c r="J87" s="8" t="s">
        <v>114</v>
      </c>
      <c r="K87" s="9" t="s">
        <v>115</v>
      </c>
      <c r="L87" s="8" t="s">
        <v>114</v>
      </c>
      <c r="M87" s="8" t="s">
        <v>114</v>
      </c>
      <c r="N87" s="12"/>
      <c r="O87" s="12"/>
      <c r="P87" s="12"/>
      <c r="Q87" s="12"/>
      <c r="R87" s="12"/>
      <c r="S87" s="12"/>
      <c r="T87" s="12"/>
      <c r="U87" s="12"/>
      <c r="V87" s="12"/>
    </row>
    <row r="88" spans="1:22" s="6" customFormat="1" ht="27.75" customHeight="1">
      <c r="A88" s="52" t="s">
        <v>2</v>
      </c>
      <c r="B88" s="53" t="s">
        <v>0</v>
      </c>
      <c r="C88" s="53" t="s">
        <v>1</v>
      </c>
      <c r="D88" s="53" t="s">
        <v>10</v>
      </c>
      <c r="E88" s="53" t="s">
        <v>12</v>
      </c>
      <c r="F88" s="52" t="s">
        <v>16</v>
      </c>
      <c r="G88" s="53" t="s">
        <v>3</v>
      </c>
      <c r="H88" s="53" t="s">
        <v>4</v>
      </c>
      <c r="I88" s="53"/>
      <c r="J88" s="53"/>
      <c r="K88" s="53"/>
      <c r="L88" s="53"/>
      <c r="M88" s="53"/>
      <c r="N88" s="12"/>
      <c r="O88" s="12"/>
      <c r="P88" s="12"/>
      <c r="Q88" s="12"/>
      <c r="R88" s="12"/>
      <c r="S88" s="12"/>
      <c r="T88" s="12"/>
      <c r="U88" s="12"/>
      <c r="V88" s="12"/>
    </row>
    <row r="89" spans="1:22" s="6" customFormat="1" ht="27.75" customHeight="1">
      <c r="A89" s="52"/>
      <c r="B89" s="53"/>
      <c r="C89" s="53"/>
      <c r="D89" s="53"/>
      <c r="E89" s="53"/>
      <c r="F89" s="52"/>
      <c r="G89" s="53"/>
      <c r="H89" s="53" t="s">
        <v>5</v>
      </c>
      <c r="I89" s="53" t="s">
        <v>6</v>
      </c>
      <c r="J89" s="53" t="s">
        <v>7</v>
      </c>
      <c r="K89" s="50" t="s">
        <v>352</v>
      </c>
      <c r="L89" s="52" t="s">
        <v>8</v>
      </c>
      <c r="M89" s="52" t="s">
        <v>9</v>
      </c>
      <c r="N89" s="12"/>
      <c r="O89" s="12"/>
      <c r="P89" s="12"/>
      <c r="Q89" s="12"/>
      <c r="R89" s="12"/>
      <c r="S89" s="12"/>
      <c r="T89" s="12"/>
      <c r="U89" s="12"/>
      <c r="V89" s="12"/>
    </row>
    <row r="90" spans="1:22" s="6" customFormat="1" ht="27.75" customHeight="1">
      <c r="A90" s="52"/>
      <c r="B90" s="53"/>
      <c r="C90" s="53"/>
      <c r="D90" s="53"/>
      <c r="E90" s="53"/>
      <c r="F90" s="52"/>
      <c r="G90" s="53"/>
      <c r="H90" s="53"/>
      <c r="I90" s="53"/>
      <c r="J90" s="53"/>
      <c r="K90" s="51"/>
      <c r="L90" s="52"/>
      <c r="M90" s="52"/>
      <c r="N90" s="12"/>
      <c r="O90" s="12"/>
      <c r="P90" s="12"/>
      <c r="Q90" s="12"/>
      <c r="R90" s="12"/>
      <c r="S90" s="12"/>
      <c r="T90" s="12"/>
      <c r="U90" s="12"/>
      <c r="V90" s="12"/>
    </row>
    <row r="91" spans="1:22" s="6" customFormat="1" ht="27.75" customHeight="1">
      <c r="A91" s="7">
        <v>1</v>
      </c>
      <c r="B91" s="21" t="s">
        <v>202</v>
      </c>
      <c r="C91" s="21" t="s">
        <v>151</v>
      </c>
      <c r="D91" s="21" t="str">
        <f>"3611357251"</f>
        <v>3611357251</v>
      </c>
      <c r="E91" s="22" t="s">
        <v>19</v>
      </c>
      <c r="F91" s="22" t="s">
        <v>112</v>
      </c>
      <c r="G91" s="21">
        <v>9338644863</v>
      </c>
      <c r="H91" s="8" t="s">
        <v>114</v>
      </c>
      <c r="I91" s="8" t="s">
        <v>114</v>
      </c>
      <c r="J91" s="8" t="s">
        <v>114</v>
      </c>
      <c r="K91" s="9" t="s">
        <v>115</v>
      </c>
      <c r="L91" s="8" t="s">
        <v>114</v>
      </c>
      <c r="M91" s="8" t="s">
        <v>114</v>
      </c>
      <c r="N91" s="12"/>
      <c r="O91" s="12"/>
      <c r="P91" s="12"/>
      <c r="Q91" s="12"/>
      <c r="R91" s="12"/>
      <c r="S91" s="12"/>
      <c r="T91" s="12"/>
      <c r="U91" s="12"/>
      <c r="V91" s="12"/>
    </row>
    <row r="92" spans="1:22" s="6" customFormat="1" ht="27.75" customHeight="1">
      <c r="A92" s="7">
        <v>2</v>
      </c>
      <c r="B92" s="21" t="s">
        <v>58</v>
      </c>
      <c r="C92" s="21" t="s">
        <v>87</v>
      </c>
      <c r="D92" s="21" t="str">
        <f>"0849096251"</f>
        <v>0849096251</v>
      </c>
      <c r="E92" s="22" t="s">
        <v>19</v>
      </c>
      <c r="F92" s="22" t="s">
        <v>112</v>
      </c>
      <c r="G92" s="21">
        <v>9151646618</v>
      </c>
      <c r="H92" s="8" t="s">
        <v>114</v>
      </c>
      <c r="I92" s="8" t="s">
        <v>114</v>
      </c>
      <c r="J92" s="8" t="s">
        <v>114</v>
      </c>
      <c r="K92" s="9" t="s">
        <v>115</v>
      </c>
      <c r="L92" s="8" t="s">
        <v>114</v>
      </c>
      <c r="M92" s="23" t="s">
        <v>117</v>
      </c>
      <c r="N92" s="12"/>
      <c r="O92" s="12"/>
      <c r="P92" s="12"/>
      <c r="Q92" s="12"/>
      <c r="R92" s="12"/>
      <c r="S92" s="12"/>
      <c r="T92" s="12"/>
      <c r="U92" s="12"/>
      <c r="V92" s="12"/>
    </row>
    <row r="93" spans="1:22" s="6" customFormat="1" ht="27.75" customHeight="1">
      <c r="A93" s="7">
        <v>3</v>
      </c>
      <c r="B93" s="21" t="s">
        <v>31</v>
      </c>
      <c r="C93" s="21" t="s">
        <v>78</v>
      </c>
      <c r="D93" s="21" t="str">
        <f>"0651847125"</f>
        <v>0651847125</v>
      </c>
      <c r="E93" s="22" t="s">
        <v>19</v>
      </c>
      <c r="F93" s="22" t="s">
        <v>112</v>
      </c>
      <c r="G93" s="21">
        <v>9157200754</v>
      </c>
      <c r="H93" s="8" t="s">
        <v>114</v>
      </c>
      <c r="I93" s="8" t="s">
        <v>114</v>
      </c>
      <c r="J93" s="8" t="s">
        <v>114</v>
      </c>
      <c r="K93" s="9" t="s">
        <v>115</v>
      </c>
      <c r="L93" s="8" t="s">
        <v>114</v>
      </c>
      <c r="M93" s="8" t="s">
        <v>114</v>
      </c>
      <c r="N93" s="12"/>
      <c r="O93" s="12"/>
      <c r="P93" s="12"/>
      <c r="Q93" s="12"/>
      <c r="R93" s="12"/>
      <c r="S93" s="12"/>
      <c r="T93" s="12"/>
      <c r="U93" s="12"/>
      <c r="V93" s="12"/>
    </row>
    <row r="94" spans="1:22" s="6" customFormat="1" ht="27.75" customHeight="1">
      <c r="A94" s="7">
        <v>4</v>
      </c>
      <c r="B94" s="21" t="s">
        <v>167</v>
      </c>
      <c r="C94" s="21" t="s">
        <v>348</v>
      </c>
      <c r="D94" s="21">
        <v>640918883</v>
      </c>
      <c r="E94" s="22" t="s">
        <v>19</v>
      </c>
      <c r="F94" s="22" t="s">
        <v>112</v>
      </c>
      <c r="G94" s="21">
        <v>9159387039</v>
      </c>
      <c r="H94" s="8" t="s">
        <v>114</v>
      </c>
      <c r="I94" s="8" t="s">
        <v>114</v>
      </c>
      <c r="J94" s="8" t="s">
        <v>114</v>
      </c>
      <c r="K94" s="9" t="s">
        <v>115</v>
      </c>
      <c r="L94" s="8" t="s">
        <v>113</v>
      </c>
      <c r="M94" s="23" t="s">
        <v>117</v>
      </c>
      <c r="N94" s="12"/>
      <c r="O94" s="12"/>
      <c r="P94" s="12"/>
      <c r="Q94" s="12"/>
      <c r="R94" s="12"/>
      <c r="S94" s="12"/>
      <c r="T94" s="12"/>
      <c r="U94" s="12"/>
      <c r="V94" s="12"/>
    </row>
    <row r="95" spans="1:22" s="6" customFormat="1" ht="27.75" customHeight="1">
      <c r="A95" s="7">
        <v>5</v>
      </c>
      <c r="B95" s="21" t="s">
        <v>203</v>
      </c>
      <c r="C95" s="21" t="s">
        <v>153</v>
      </c>
      <c r="D95" s="21" t="str">
        <f>"0889923035"</f>
        <v>0889923035</v>
      </c>
      <c r="E95" s="22" t="s">
        <v>19</v>
      </c>
      <c r="F95" s="22" t="s">
        <v>112</v>
      </c>
      <c r="G95" s="21">
        <v>9152667061</v>
      </c>
      <c r="H95" s="8" t="s">
        <v>114</v>
      </c>
      <c r="I95" s="8" t="s">
        <v>114</v>
      </c>
      <c r="J95" s="8" t="s">
        <v>114</v>
      </c>
      <c r="K95" s="9" t="s">
        <v>115</v>
      </c>
      <c r="L95" s="1" t="s">
        <v>116</v>
      </c>
      <c r="M95" s="8" t="s">
        <v>114</v>
      </c>
      <c r="N95" s="12"/>
      <c r="O95" s="12"/>
      <c r="P95" s="12"/>
      <c r="Q95" s="12"/>
      <c r="R95" s="12"/>
      <c r="S95" s="12"/>
      <c r="T95" s="12"/>
      <c r="U95" s="12"/>
      <c r="V95" s="12"/>
    </row>
    <row r="96" spans="1:22" s="6" customFormat="1" ht="27.75" customHeight="1">
      <c r="A96" s="7">
        <v>6</v>
      </c>
      <c r="B96" s="21" t="s">
        <v>85</v>
      </c>
      <c r="C96" s="21" t="s">
        <v>83</v>
      </c>
      <c r="D96" s="21" t="str">
        <f>"0640777732"</f>
        <v>0640777732</v>
      </c>
      <c r="E96" s="22" t="s">
        <v>19</v>
      </c>
      <c r="F96" s="22" t="s">
        <v>112</v>
      </c>
      <c r="G96" s="21">
        <v>9931477781</v>
      </c>
      <c r="H96" s="8" t="s">
        <v>114</v>
      </c>
      <c r="I96" s="8" t="s">
        <v>114</v>
      </c>
      <c r="J96" s="8" t="s">
        <v>114</v>
      </c>
      <c r="K96" s="8" t="s">
        <v>114</v>
      </c>
      <c r="L96" s="8" t="s">
        <v>114</v>
      </c>
      <c r="M96" s="23" t="s">
        <v>117</v>
      </c>
      <c r="N96" s="12"/>
      <c r="O96" s="12"/>
      <c r="P96" s="12"/>
      <c r="Q96" s="12"/>
      <c r="R96" s="12"/>
      <c r="S96" s="12"/>
      <c r="T96" s="12"/>
      <c r="U96" s="12"/>
      <c r="V96" s="12"/>
    </row>
    <row r="97" spans="1:22" s="6" customFormat="1" ht="27.75" customHeight="1">
      <c r="A97" s="7">
        <v>7</v>
      </c>
      <c r="B97" s="21" t="s">
        <v>84</v>
      </c>
      <c r="C97" s="21" t="s">
        <v>164</v>
      </c>
      <c r="D97" s="21" t="str">
        <f>"0640531172"</f>
        <v>0640531172</v>
      </c>
      <c r="E97" s="22" t="s">
        <v>19</v>
      </c>
      <c r="F97" s="22" t="s">
        <v>112</v>
      </c>
      <c r="G97" s="21">
        <v>9157240096</v>
      </c>
      <c r="H97" s="8" t="s">
        <v>114</v>
      </c>
      <c r="I97" s="8" t="s">
        <v>114</v>
      </c>
      <c r="J97" s="8" t="s">
        <v>114</v>
      </c>
      <c r="K97" s="9" t="s">
        <v>115</v>
      </c>
      <c r="L97" s="8" t="s">
        <v>114</v>
      </c>
      <c r="M97" s="8" t="s">
        <v>114</v>
      </c>
      <c r="N97" s="12"/>
      <c r="O97" s="12"/>
      <c r="P97" s="12"/>
      <c r="Q97" s="12"/>
      <c r="R97" s="12"/>
      <c r="S97" s="12"/>
      <c r="T97" s="12"/>
      <c r="U97" s="12"/>
      <c r="V97" s="12"/>
    </row>
    <row r="98" spans="1:22" s="6" customFormat="1" ht="27.75" customHeight="1">
      <c r="A98" s="7">
        <v>8</v>
      </c>
      <c r="B98" s="21" t="s">
        <v>36</v>
      </c>
      <c r="C98" s="21" t="s">
        <v>42</v>
      </c>
      <c r="D98" s="21" t="str">
        <f>"0653181140"</f>
        <v>0653181140</v>
      </c>
      <c r="E98" s="22" t="s">
        <v>19</v>
      </c>
      <c r="F98" s="22" t="s">
        <v>112</v>
      </c>
      <c r="G98" s="21">
        <v>9152174838</v>
      </c>
      <c r="H98" s="8" t="s">
        <v>114</v>
      </c>
      <c r="I98" s="8" t="s">
        <v>114</v>
      </c>
      <c r="J98" s="8" t="s">
        <v>114</v>
      </c>
      <c r="K98" s="9" t="s">
        <v>115</v>
      </c>
      <c r="L98" s="8" t="s">
        <v>114</v>
      </c>
      <c r="M98" s="8" t="s">
        <v>114</v>
      </c>
      <c r="N98" s="12"/>
      <c r="O98" s="12"/>
      <c r="P98" s="12"/>
      <c r="Q98" s="12"/>
      <c r="R98" s="12"/>
      <c r="S98" s="12"/>
      <c r="T98" s="12"/>
      <c r="U98" s="12"/>
      <c r="V98" s="12"/>
    </row>
    <row r="99" spans="1:22" s="6" customFormat="1" ht="27.75" customHeight="1">
      <c r="A99" s="7">
        <v>9</v>
      </c>
      <c r="B99" s="21" t="s">
        <v>167</v>
      </c>
      <c r="C99" s="21" t="s">
        <v>349</v>
      </c>
      <c r="D99" s="21">
        <v>640889735</v>
      </c>
      <c r="E99" s="22" t="s">
        <v>19</v>
      </c>
      <c r="F99" s="22" t="s">
        <v>112</v>
      </c>
      <c r="G99" s="21">
        <v>9154946030</v>
      </c>
      <c r="H99" s="8" t="s">
        <v>114</v>
      </c>
      <c r="I99" s="8" t="s">
        <v>114</v>
      </c>
      <c r="J99" s="23" t="s">
        <v>117</v>
      </c>
      <c r="K99" s="9" t="s">
        <v>115</v>
      </c>
      <c r="L99" s="1" t="s">
        <v>116</v>
      </c>
      <c r="M99" s="23" t="s">
        <v>117</v>
      </c>
      <c r="N99" s="12"/>
      <c r="O99" s="12"/>
      <c r="P99" s="12"/>
      <c r="Q99" s="12"/>
      <c r="R99" s="12"/>
      <c r="S99" s="12"/>
      <c r="T99" s="12"/>
      <c r="U99" s="12"/>
      <c r="V99" s="12"/>
    </row>
    <row r="100" spans="1:22" s="6" customFormat="1" ht="27.75" customHeight="1">
      <c r="A100" s="52" t="s">
        <v>2</v>
      </c>
      <c r="B100" s="53" t="s">
        <v>0</v>
      </c>
      <c r="C100" s="53" t="s">
        <v>1</v>
      </c>
      <c r="D100" s="53" t="s">
        <v>10</v>
      </c>
      <c r="E100" s="53" t="s">
        <v>12</v>
      </c>
      <c r="F100" s="52" t="s">
        <v>17</v>
      </c>
      <c r="G100" s="53" t="s">
        <v>3</v>
      </c>
      <c r="H100" s="53" t="s">
        <v>4</v>
      </c>
      <c r="I100" s="53"/>
      <c r="J100" s="53"/>
      <c r="K100" s="53"/>
      <c r="L100" s="53"/>
      <c r="M100" s="53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 s="6" customFormat="1" ht="27.75" customHeight="1">
      <c r="A101" s="52"/>
      <c r="B101" s="53"/>
      <c r="C101" s="53"/>
      <c r="D101" s="53"/>
      <c r="E101" s="53"/>
      <c r="F101" s="52"/>
      <c r="G101" s="53"/>
      <c r="H101" s="53" t="s">
        <v>5</v>
      </c>
      <c r="I101" s="53" t="s">
        <v>6</v>
      </c>
      <c r="J101" s="53" t="s">
        <v>7</v>
      </c>
      <c r="K101" s="50" t="s">
        <v>352</v>
      </c>
      <c r="L101" s="52" t="s">
        <v>8</v>
      </c>
      <c r="M101" s="52" t="s">
        <v>9</v>
      </c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2" ht="27.75" customHeight="1">
      <c r="A102" s="52"/>
      <c r="B102" s="53"/>
      <c r="C102" s="53"/>
      <c r="D102" s="53"/>
      <c r="E102" s="53"/>
      <c r="F102" s="52"/>
      <c r="G102" s="53"/>
      <c r="H102" s="53"/>
      <c r="I102" s="53"/>
      <c r="J102" s="53"/>
      <c r="K102" s="51"/>
      <c r="L102" s="52"/>
      <c r="M102" s="5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 ht="27.75" customHeight="1">
      <c r="A103" s="7">
        <v>1</v>
      </c>
      <c r="B103" s="21" t="s">
        <v>61</v>
      </c>
      <c r="C103" s="21" t="s">
        <v>161</v>
      </c>
      <c r="D103" s="21" t="str">
        <f>"0653118546"</f>
        <v>0653118546</v>
      </c>
      <c r="E103" s="26" t="s">
        <v>11</v>
      </c>
      <c r="F103" s="26" t="s">
        <v>108</v>
      </c>
      <c r="G103" s="21">
        <v>9157200952</v>
      </c>
      <c r="H103" s="8" t="s">
        <v>114</v>
      </c>
      <c r="I103" s="8" t="s">
        <v>114</v>
      </c>
      <c r="J103" s="8" t="s">
        <v>114</v>
      </c>
      <c r="K103" s="9" t="s">
        <v>115</v>
      </c>
      <c r="L103" s="8" t="s">
        <v>113</v>
      </c>
      <c r="M103" s="8" t="s">
        <v>114</v>
      </c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2" ht="27.75" customHeight="1">
      <c r="A104" s="7">
        <v>2</v>
      </c>
      <c r="B104" s="21" t="s">
        <v>28</v>
      </c>
      <c r="C104" s="21" t="s">
        <v>81</v>
      </c>
      <c r="D104" s="21" t="str">
        <f>"0640845959"</f>
        <v>0640845959</v>
      </c>
      <c r="E104" s="26" t="s">
        <v>11</v>
      </c>
      <c r="F104" s="26" t="s">
        <v>108</v>
      </c>
      <c r="G104" s="21">
        <v>9945101167</v>
      </c>
      <c r="H104" s="8" t="s">
        <v>114</v>
      </c>
      <c r="I104" s="8" t="s">
        <v>114</v>
      </c>
      <c r="J104" s="8" t="s">
        <v>114</v>
      </c>
      <c r="K104" s="9" t="s">
        <v>115</v>
      </c>
      <c r="L104" s="1" t="s">
        <v>116</v>
      </c>
      <c r="M104" s="8" t="s">
        <v>114</v>
      </c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 ht="27.75" customHeight="1">
      <c r="A105" s="7">
        <v>3</v>
      </c>
      <c r="B105" s="21" t="s">
        <v>84</v>
      </c>
      <c r="C105" s="21" t="s">
        <v>79</v>
      </c>
      <c r="D105" s="21" t="str">
        <f>"0640707009"</f>
        <v>0640707009</v>
      </c>
      <c r="E105" s="26" t="s">
        <v>11</v>
      </c>
      <c r="F105" s="26" t="s">
        <v>108</v>
      </c>
      <c r="G105" s="21">
        <v>9930019342</v>
      </c>
      <c r="H105" s="8" t="s">
        <v>114</v>
      </c>
      <c r="I105" s="8" t="s">
        <v>114</v>
      </c>
      <c r="J105" s="8" t="s">
        <v>114</v>
      </c>
      <c r="K105" s="9" t="s">
        <v>115</v>
      </c>
      <c r="L105" s="1" t="s">
        <v>116</v>
      </c>
      <c r="M105" s="8" t="s">
        <v>114</v>
      </c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ht="27.75" customHeight="1">
      <c r="A106" s="7">
        <v>4</v>
      </c>
      <c r="B106" s="21" t="s">
        <v>134</v>
      </c>
      <c r="C106" s="21" t="s">
        <v>83</v>
      </c>
      <c r="D106" s="21" t="str">
        <f>"0640694047"</f>
        <v>0640694047</v>
      </c>
      <c r="E106" s="26" t="s">
        <v>11</v>
      </c>
      <c r="F106" s="26" t="s">
        <v>108</v>
      </c>
      <c r="G106" s="21">
        <v>9021408970</v>
      </c>
      <c r="H106" s="8" t="s">
        <v>114</v>
      </c>
      <c r="I106" s="8" t="s">
        <v>114</v>
      </c>
      <c r="J106" s="8" t="s">
        <v>114</v>
      </c>
      <c r="K106" s="9" t="s">
        <v>115</v>
      </c>
      <c r="L106" s="1" t="s">
        <v>116</v>
      </c>
      <c r="M106" s="8" t="s">
        <v>114</v>
      </c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 ht="27.75" customHeight="1">
      <c r="A107" s="7">
        <v>5</v>
      </c>
      <c r="B107" s="21" t="s">
        <v>160</v>
      </c>
      <c r="C107" s="21" t="s">
        <v>159</v>
      </c>
      <c r="D107" s="21" t="str">
        <f>"0200317296"</f>
        <v>0200317296</v>
      </c>
      <c r="E107" s="26" t="s">
        <v>11</v>
      </c>
      <c r="F107" s="26" t="s">
        <v>108</v>
      </c>
      <c r="G107" s="21">
        <v>9351014190</v>
      </c>
      <c r="H107" s="8" t="s">
        <v>114</v>
      </c>
      <c r="I107" s="8" t="s">
        <v>114</v>
      </c>
      <c r="J107" s="23" t="s">
        <v>117</v>
      </c>
      <c r="K107" s="9" t="s">
        <v>115</v>
      </c>
      <c r="L107" s="1" t="s">
        <v>116</v>
      </c>
      <c r="M107" s="8" t="s">
        <v>114</v>
      </c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2" ht="27.75" customHeight="1">
      <c r="A108" s="7">
        <v>6</v>
      </c>
      <c r="B108" s="21" t="s">
        <v>158</v>
      </c>
      <c r="C108" s="21" t="s">
        <v>157</v>
      </c>
      <c r="D108" s="21" t="str">
        <f>"6520088307"</f>
        <v>6520088307</v>
      </c>
      <c r="E108" s="26" t="s">
        <v>11</v>
      </c>
      <c r="F108" s="26" t="s">
        <v>108</v>
      </c>
      <c r="G108" s="21">
        <v>9157937704</v>
      </c>
      <c r="H108" s="8" t="s">
        <v>114</v>
      </c>
      <c r="I108" s="8" t="s">
        <v>114</v>
      </c>
      <c r="J108" s="23" t="s">
        <v>117</v>
      </c>
      <c r="K108" s="9" t="s">
        <v>115</v>
      </c>
      <c r="L108" s="8" t="s">
        <v>114</v>
      </c>
      <c r="M108" s="8" t="s">
        <v>114</v>
      </c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2" ht="27.75" customHeight="1">
      <c r="A109" s="7">
        <v>7</v>
      </c>
      <c r="B109" s="21" t="s">
        <v>154</v>
      </c>
      <c r="C109" s="21" t="s">
        <v>57</v>
      </c>
      <c r="D109" s="21" t="str">
        <f>"0640827187"</f>
        <v>0640827187</v>
      </c>
      <c r="E109" s="26" t="s">
        <v>11</v>
      </c>
      <c r="F109" s="26" t="s">
        <v>108</v>
      </c>
      <c r="G109" s="21">
        <v>9026383881</v>
      </c>
      <c r="H109" s="8" t="s">
        <v>114</v>
      </c>
      <c r="I109" s="8" t="s">
        <v>114</v>
      </c>
      <c r="J109" s="23" t="s">
        <v>117</v>
      </c>
      <c r="K109" s="9" t="s">
        <v>115</v>
      </c>
      <c r="L109" s="8" t="s">
        <v>114</v>
      </c>
      <c r="M109" s="8" t="s">
        <v>114</v>
      </c>
      <c r="N109" s="12"/>
      <c r="O109" s="12"/>
      <c r="P109" s="12"/>
      <c r="Q109" s="12"/>
      <c r="R109" s="12"/>
      <c r="S109" s="12"/>
      <c r="T109" s="12"/>
      <c r="U109" s="12"/>
      <c r="V109" s="12"/>
    </row>
    <row r="110" spans="1:22" ht="27.75" customHeight="1">
      <c r="A110" s="52" t="s">
        <v>2</v>
      </c>
      <c r="B110" s="53" t="s">
        <v>0</v>
      </c>
      <c r="C110" s="53" t="s">
        <v>1</v>
      </c>
      <c r="D110" s="53" t="s">
        <v>10</v>
      </c>
      <c r="E110" s="53" t="s">
        <v>12</v>
      </c>
      <c r="F110" s="52" t="s">
        <v>18</v>
      </c>
      <c r="G110" s="53" t="s">
        <v>3</v>
      </c>
      <c r="H110" s="53" t="s">
        <v>4</v>
      </c>
      <c r="I110" s="53"/>
      <c r="J110" s="53"/>
      <c r="K110" s="53"/>
      <c r="L110" s="53"/>
      <c r="M110" s="53"/>
      <c r="N110" s="12"/>
      <c r="O110" s="12"/>
      <c r="P110" s="12"/>
      <c r="Q110" s="12"/>
      <c r="R110" s="12"/>
      <c r="S110" s="12"/>
      <c r="T110" s="12"/>
      <c r="U110" s="12"/>
      <c r="V110" s="12"/>
    </row>
    <row r="111" spans="1:22" ht="27.75" customHeight="1">
      <c r="A111" s="52"/>
      <c r="B111" s="53"/>
      <c r="C111" s="53"/>
      <c r="D111" s="53"/>
      <c r="E111" s="53"/>
      <c r="F111" s="52"/>
      <c r="G111" s="53"/>
      <c r="H111" s="53" t="s">
        <v>5</v>
      </c>
      <c r="I111" s="53" t="s">
        <v>6</v>
      </c>
      <c r="J111" s="53" t="s">
        <v>7</v>
      </c>
      <c r="K111" s="50" t="s">
        <v>352</v>
      </c>
      <c r="L111" s="52" t="s">
        <v>8</v>
      </c>
      <c r="M111" s="52" t="s">
        <v>9</v>
      </c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2" ht="27.75" customHeight="1">
      <c r="A112" s="52"/>
      <c r="B112" s="53"/>
      <c r="C112" s="53"/>
      <c r="D112" s="53"/>
      <c r="E112" s="53"/>
      <c r="F112" s="52"/>
      <c r="G112" s="53"/>
      <c r="H112" s="53"/>
      <c r="I112" s="53"/>
      <c r="J112" s="53"/>
      <c r="K112" s="51"/>
      <c r="L112" s="52"/>
      <c r="M112" s="5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1:22" ht="27.75" customHeight="1">
      <c r="A113" s="7">
        <v>1</v>
      </c>
      <c r="B113" s="21" t="s">
        <v>101</v>
      </c>
      <c r="C113" s="21" t="s">
        <v>192</v>
      </c>
      <c r="D113" s="21" t="str">
        <f>"5239978387"</f>
        <v>5239978387</v>
      </c>
      <c r="E113" s="26" t="s">
        <v>11</v>
      </c>
      <c r="F113" s="26" t="s">
        <v>107</v>
      </c>
      <c r="G113" s="21">
        <v>9156634051</v>
      </c>
      <c r="H113" s="8" t="s">
        <v>114</v>
      </c>
      <c r="I113" s="8" t="s">
        <v>114</v>
      </c>
      <c r="J113" s="8" t="s">
        <v>114</v>
      </c>
      <c r="K113" s="8" t="s">
        <v>114</v>
      </c>
      <c r="L113" s="8" t="s">
        <v>114</v>
      </c>
      <c r="M113" s="23" t="s">
        <v>117</v>
      </c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1:22" ht="27.75" customHeight="1">
      <c r="A114" s="7">
        <v>2</v>
      </c>
      <c r="B114" s="21" t="s">
        <v>49</v>
      </c>
      <c r="C114" s="21" t="s">
        <v>193</v>
      </c>
      <c r="D114" s="21" t="str">
        <f>"1270392735"</f>
        <v>1270392735</v>
      </c>
      <c r="E114" s="26" t="s">
        <v>11</v>
      </c>
      <c r="F114" s="26" t="s">
        <v>107</v>
      </c>
      <c r="G114" s="21">
        <v>9157211398</v>
      </c>
      <c r="H114" s="8" t="s">
        <v>114</v>
      </c>
      <c r="I114" s="8" t="s">
        <v>114</v>
      </c>
      <c r="J114" s="8" t="s">
        <v>114</v>
      </c>
      <c r="K114" s="8" t="s">
        <v>114</v>
      </c>
      <c r="L114" s="8" t="s">
        <v>114</v>
      </c>
      <c r="M114" s="23" t="s">
        <v>117</v>
      </c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ht="27.75" customHeight="1">
      <c r="A115" s="7">
        <v>3</v>
      </c>
      <c r="B115" s="21" t="s">
        <v>77</v>
      </c>
      <c r="C115" s="21" t="s">
        <v>194</v>
      </c>
      <c r="D115" s="21" t="str">
        <f>"0640878997"</f>
        <v>0640878997</v>
      </c>
      <c r="E115" s="26" t="s">
        <v>11</v>
      </c>
      <c r="F115" s="26" t="s">
        <v>107</v>
      </c>
      <c r="G115" s="21">
        <v>9925446494</v>
      </c>
      <c r="H115" s="8" t="s">
        <v>114</v>
      </c>
      <c r="I115" s="8" t="s">
        <v>114</v>
      </c>
      <c r="J115" s="8" t="s">
        <v>114</v>
      </c>
      <c r="K115" s="9" t="s">
        <v>115</v>
      </c>
      <c r="L115" s="1" t="s">
        <v>116</v>
      </c>
      <c r="M115" s="8" t="s">
        <v>114</v>
      </c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1:22" ht="27.75" customHeight="1">
      <c r="A116" s="7">
        <v>4</v>
      </c>
      <c r="B116" s="21" t="s">
        <v>49</v>
      </c>
      <c r="C116" s="21" t="s">
        <v>195</v>
      </c>
      <c r="D116" s="21" t="str">
        <f>"0640320351"</f>
        <v>0640320351</v>
      </c>
      <c r="E116" s="26" t="s">
        <v>11</v>
      </c>
      <c r="F116" s="26" t="s">
        <v>107</v>
      </c>
      <c r="G116" s="21">
        <v>9159591248</v>
      </c>
      <c r="H116" s="8" t="s">
        <v>114</v>
      </c>
      <c r="I116" s="8" t="s">
        <v>114</v>
      </c>
      <c r="J116" s="8" t="s">
        <v>114</v>
      </c>
      <c r="K116" s="8" t="s">
        <v>114</v>
      </c>
      <c r="L116" s="8" t="s">
        <v>114</v>
      </c>
      <c r="M116" s="8" t="s">
        <v>114</v>
      </c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ht="27.75" customHeight="1">
      <c r="A117" s="7">
        <v>5</v>
      </c>
      <c r="B117" s="21" t="s">
        <v>196</v>
      </c>
      <c r="C117" s="21" t="s">
        <v>56</v>
      </c>
      <c r="D117" s="21" t="str">
        <f>"0927231417"</f>
        <v>0927231417</v>
      </c>
      <c r="E117" s="26" t="s">
        <v>11</v>
      </c>
      <c r="F117" s="26" t="s">
        <v>107</v>
      </c>
      <c r="G117" s="21">
        <v>9190747502</v>
      </c>
      <c r="H117" s="8" t="s">
        <v>114</v>
      </c>
      <c r="I117" s="8" t="s">
        <v>114</v>
      </c>
      <c r="J117" s="23" t="s">
        <v>117</v>
      </c>
      <c r="K117" s="9" t="s">
        <v>115</v>
      </c>
      <c r="L117" s="8" t="s">
        <v>114</v>
      </c>
      <c r="M117" s="8" t="s">
        <v>114</v>
      </c>
      <c r="N117" s="12"/>
      <c r="O117" s="12"/>
      <c r="P117" s="12"/>
      <c r="Q117" s="12"/>
      <c r="R117" s="12"/>
      <c r="S117" s="12"/>
      <c r="T117" s="12"/>
      <c r="U117" s="12"/>
      <c r="V117" s="12"/>
    </row>
    <row r="118" spans="1:22" ht="27.75" customHeight="1">
      <c r="A118" s="7">
        <v>6</v>
      </c>
      <c r="B118" s="21" t="s">
        <v>52</v>
      </c>
      <c r="C118" s="21" t="s">
        <v>197</v>
      </c>
      <c r="D118" s="21" t="str">
        <f>"0640187900"</f>
        <v>0640187900</v>
      </c>
      <c r="E118" s="26" t="s">
        <v>11</v>
      </c>
      <c r="F118" s="26" t="s">
        <v>107</v>
      </c>
      <c r="G118" s="21">
        <v>9158641589</v>
      </c>
      <c r="H118" s="8" t="s">
        <v>114</v>
      </c>
      <c r="I118" s="8" t="s">
        <v>114</v>
      </c>
      <c r="J118" s="8" t="s">
        <v>114</v>
      </c>
      <c r="K118" s="8" t="s">
        <v>114</v>
      </c>
      <c r="L118" s="1" t="s">
        <v>116</v>
      </c>
      <c r="M118" s="8" t="s">
        <v>114</v>
      </c>
      <c r="N118" s="12"/>
      <c r="O118" s="12"/>
      <c r="P118" s="12"/>
      <c r="Q118" s="12"/>
      <c r="R118" s="12"/>
      <c r="S118" s="12"/>
      <c r="T118" s="12"/>
      <c r="U118" s="12"/>
      <c r="V118" s="12"/>
    </row>
    <row r="119" spans="1:22" ht="27.75" customHeight="1">
      <c r="A119" s="7">
        <v>7</v>
      </c>
      <c r="B119" s="21" t="s">
        <v>71</v>
      </c>
      <c r="C119" s="21" t="s">
        <v>94</v>
      </c>
      <c r="D119" s="21" t="str">
        <f>"0652499929"</f>
        <v>0652499929</v>
      </c>
      <c r="E119" s="26" t="s">
        <v>11</v>
      </c>
      <c r="F119" s="26" t="s">
        <v>107</v>
      </c>
      <c r="G119" s="21">
        <v>9153620309</v>
      </c>
      <c r="H119" s="8" t="s">
        <v>114</v>
      </c>
      <c r="I119" s="8" t="s">
        <v>114</v>
      </c>
      <c r="J119" s="8" t="s">
        <v>114</v>
      </c>
      <c r="K119" s="8" t="s">
        <v>114</v>
      </c>
      <c r="L119" s="8" t="s">
        <v>114</v>
      </c>
      <c r="M119" s="8" t="s">
        <v>114</v>
      </c>
      <c r="N119" s="12"/>
      <c r="O119" s="12"/>
      <c r="P119" s="12"/>
      <c r="Q119" s="12"/>
      <c r="R119" s="12"/>
      <c r="S119" s="12"/>
      <c r="T119" s="12"/>
      <c r="U119" s="12"/>
      <c r="V119" s="12"/>
    </row>
    <row r="120" spans="1:22" ht="27.75" customHeight="1">
      <c r="A120" s="7">
        <v>8</v>
      </c>
      <c r="B120" s="21" t="s">
        <v>155</v>
      </c>
      <c r="C120" s="21" t="s">
        <v>144</v>
      </c>
      <c r="D120" s="21" t="str">
        <f>"0652238114"</f>
        <v>0652238114</v>
      </c>
      <c r="E120" s="26" t="s">
        <v>11</v>
      </c>
      <c r="F120" s="26" t="s">
        <v>107</v>
      </c>
      <c r="G120" s="21">
        <v>9153611325</v>
      </c>
      <c r="H120" s="8" t="s">
        <v>114</v>
      </c>
      <c r="I120" s="8" t="s">
        <v>114</v>
      </c>
      <c r="J120" s="8" t="s">
        <v>114</v>
      </c>
      <c r="K120" s="8" t="s">
        <v>114</v>
      </c>
      <c r="L120" s="8" t="s">
        <v>114</v>
      </c>
      <c r="M120" s="23" t="s">
        <v>117</v>
      </c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1:22" s="29" customFormat="1" ht="27.75" customHeight="1">
      <c r="A121" s="7">
        <v>9</v>
      </c>
      <c r="B121" s="21" t="s">
        <v>34</v>
      </c>
      <c r="C121" s="21" t="s">
        <v>90</v>
      </c>
      <c r="D121" s="21" t="str">
        <f>"0640511465"</f>
        <v>0640511465</v>
      </c>
      <c r="E121" s="28" t="s">
        <v>11</v>
      </c>
      <c r="F121" s="28" t="s">
        <v>107</v>
      </c>
      <c r="G121" s="21">
        <v>9301581373</v>
      </c>
      <c r="H121" s="8" t="s">
        <v>114</v>
      </c>
      <c r="I121" s="8" t="s">
        <v>114</v>
      </c>
      <c r="J121" s="8" t="s">
        <v>114</v>
      </c>
      <c r="K121" s="9" t="s">
        <v>115</v>
      </c>
      <c r="L121" s="8" t="s">
        <v>114</v>
      </c>
      <c r="M121" s="23" t="s">
        <v>117</v>
      </c>
      <c r="N121" s="12"/>
      <c r="O121" s="12"/>
      <c r="P121" s="12"/>
      <c r="Q121" s="12"/>
      <c r="R121" s="12"/>
      <c r="S121" s="12"/>
      <c r="T121" s="12"/>
      <c r="U121" s="12"/>
      <c r="V121" s="12"/>
    </row>
    <row r="122" spans="1:22" s="29" customFormat="1" ht="27.75" customHeight="1">
      <c r="A122" s="7">
        <v>10</v>
      </c>
      <c r="B122" s="21" t="s">
        <v>198</v>
      </c>
      <c r="C122" s="21" t="s">
        <v>199</v>
      </c>
      <c r="D122" s="21" t="str">
        <f>"3612067125"</f>
        <v>3612067125</v>
      </c>
      <c r="E122" s="28" t="s">
        <v>11</v>
      </c>
      <c r="F122" s="28" t="s">
        <v>107</v>
      </c>
      <c r="G122" s="21">
        <v>9157230226</v>
      </c>
      <c r="H122" s="8" t="s">
        <v>114</v>
      </c>
      <c r="I122" s="8" t="s">
        <v>114</v>
      </c>
      <c r="J122" s="8" t="s">
        <v>114</v>
      </c>
      <c r="K122" s="9" t="s">
        <v>115</v>
      </c>
      <c r="L122" s="8" t="s">
        <v>114</v>
      </c>
      <c r="M122" s="8" t="s">
        <v>114</v>
      </c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 s="29" customFormat="1" ht="27.75" customHeight="1">
      <c r="A123" s="7">
        <v>11</v>
      </c>
      <c r="B123" s="21" t="s">
        <v>68</v>
      </c>
      <c r="C123" s="21" t="s">
        <v>123</v>
      </c>
      <c r="D123" s="21" t="str">
        <f>"0640261418"</f>
        <v>0640261418</v>
      </c>
      <c r="E123" s="28" t="s">
        <v>11</v>
      </c>
      <c r="F123" s="28" t="s">
        <v>107</v>
      </c>
      <c r="G123" s="21">
        <v>9158634622</v>
      </c>
      <c r="H123" s="8" t="s">
        <v>114</v>
      </c>
      <c r="I123" s="8" t="s">
        <v>114</v>
      </c>
      <c r="J123" s="8" t="s">
        <v>114</v>
      </c>
      <c r="K123" s="8" t="s">
        <v>114</v>
      </c>
      <c r="L123" s="8" t="s">
        <v>114</v>
      </c>
      <c r="M123" s="8" t="s">
        <v>114</v>
      </c>
      <c r="N123" s="12"/>
      <c r="O123" s="12"/>
      <c r="P123" s="12"/>
      <c r="Q123" s="12"/>
      <c r="R123" s="12"/>
      <c r="S123" s="12"/>
      <c r="T123" s="12"/>
      <c r="U123" s="12"/>
      <c r="V123" s="12"/>
    </row>
    <row r="124" spans="1:22" ht="27.75" customHeight="1">
      <c r="A124" s="7">
        <v>12</v>
      </c>
      <c r="B124" s="21" t="s">
        <v>88</v>
      </c>
      <c r="C124" s="21" t="s">
        <v>133</v>
      </c>
      <c r="D124" s="21" t="str">
        <f>"0653364172"</f>
        <v>0653364172</v>
      </c>
      <c r="E124" s="26" t="s">
        <v>11</v>
      </c>
      <c r="F124" s="26" t="s">
        <v>107</v>
      </c>
      <c r="G124" s="21">
        <v>9159652328</v>
      </c>
      <c r="H124" s="8" t="s">
        <v>114</v>
      </c>
      <c r="I124" s="8" t="s">
        <v>114</v>
      </c>
      <c r="J124" s="8" t="s">
        <v>114</v>
      </c>
      <c r="K124" s="8" t="s">
        <v>114</v>
      </c>
      <c r="L124" s="1" t="s">
        <v>116</v>
      </c>
      <c r="M124" s="8" t="s">
        <v>114</v>
      </c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ht="27.75" customHeight="1">
      <c r="A125" s="7">
        <v>13</v>
      </c>
      <c r="B125" s="21" t="s">
        <v>200</v>
      </c>
      <c r="C125" s="21" t="s">
        <v>201</v>
      </c>
      <c r="D125" s="21" t="str">
        <f>"5239975841"</f>
        <v>5239975841</v>
      </c>
      <c r="E125" s="26" t="s">
        <v>11</v>
      </c>
      <c r="F125" s="26" t="s">
        <v>107</v>
      </c>
      <c r="G125" s="21">
        <v>9196856459</v>
      </c>
      <c r="H125" s="8" t="s">
        <v>114</v>
      </c>
      <c r="I125" s="8" t="s">
        <v>114</v>
      </c>
      <c r="J125" s="8" t="s">
        <v>114</v>
      </c>
      <c r="K125" s="8" t="s">
        <v>114</v>
      </c>
      <c r="L125" s="8" t="s">
        <v>113</v>
      </c>
      <c r="M125" s="8" t="s">
        <v>114</v>
      </c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ht="27.75" customHeight="1">
      <c r="A126" s="7">
        <v>14</v>
      </c>
      <c r="B126" s="21" t="s">
        <v>52</v>
      </c>
      <c r="C126" s="21" t="s">
        <v>47</v>
      </c>
      <c r="D126" s="21" t="str">
        <f>"0640349927"</f>
        <v>0640349927</v>
      </c>
      <c r="E126" s="26" t="s">
        <v>11</v>
      </c>
      <c r="F126" s="26" t="s">
        <v>107</v>
      </c>
      <c r="G126" s="21">
        <v>9152640616</v>
      </c>
      <c r="H126" s="8" t="s">
        <v>114</v>
      </c>
      <c r="I126" s="8" t="s">
        <v>114</v>
      </c>
      <c r="J126" s="8" t="s">
        <v>114</v>
      </c>
      <c r="K126" s="8" t="s">
        <v>114</v>
      </c>
      <c r="L126" s="8" t="s">
        <v>114</v>
      </c>
      <c r="M126" s="23" t="s">
        <v>117</v>
      </c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 ht="27.75" customHeight="1">
      <c r="A127" s="52" t="s">
        <v>2</v>
      </c>
      <c r="B127" s="53" t="s">
        <v>0</v>
      </c>
      <c r="C127" s="53" t="s">
        <v>1</v>
      </c>
      <c r="D127" s="53" t="s">
        <v>10</v>
      </c>
      <c r="E127" s="53" t="s">
        <v>12</v>
      </c>
      <c r="F127" s="52" t="s">
        <v>237</v>
      </c>
      <c r="G127" s="53" t="s">
        <v>3</v>
      </c>
      <c r="H127" s="53" t="s">
        <v>4</v>
      </c>
      <c r="I127" s="53"/>
      <c r="J127" s="53"/>
      <c r="K127" s="53"/>
      <c r="L127" s="53"/>
      <c r="M127" s="53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ht="27.75" customHeight="1">
      <c r="A128" s="52"/>
      <c r="B128" s="53"/>
      <c r="C128" s="53"/>
      <c r="D128" s="53"/>
      <c r="E128" s="53"/>
      <c r="F128" s="52"/>
      <c r="G128" s="53"/>
      <c r="H128" s="53" t="s">
        <v>5</v>
      </c>
      <c r="I128" s="53" t="s">
        <v>6</v>
      </c>
      <c r="J128" s="53" t="s">
        <v>7</v>
      </c>
      <c r="K128" s="50" t="s">
        <v>352</v>
      </c>
      <c r="L128" s="52" t="s">
        <v>8</v>
      </c>
      <c r="M128" s="52" t="s">
        <v>9</v>
      </c>
      <c r="N128" s="12"/>
      <c r="O128" s="12"/>
      <c r="P128" s="12"/>
      <c r="Q128" s="12"/>
      <c r="R128" s="12"/>
      <c r="S128" s="12"/>
      <c r="T128" s="12"/>
      <c r="U128" s="12"/>
      <c r="V128" s="12"/>
    </row>
    <row r="129" spans="1:22" ht="27.75" customHeight="1">
      <c r="A129" s="52"/>
      <c r="B129" s="53"/>
      <c r="C129" s="53"/>
      <c r="D129" s="53"/>
      <c r="E129" s="53"/>
      <c r="F129" s="52"/>
      <c r="G129" s="53"/>
      <c r="H129" s="53"/>
      <c r="I129" s="53"/>
      <c r="J129" s="53"/>
      <c r="K129" s="51"/>
      <c r="L129" s="52"/>
      <c r="M129" s="52"/>
      <c r="N129" s="12"/>
      <c r="O129" s="12"/>
      <c r="P129" s="12"/>
      <c r="Q129" s="12"/>
      <c r="R129" s="12"/>
      <c r="S129" s="12"/>
      <c r="T129" s="12"/>
      <c r="U129" s="12"/>
      <c r="V129" s="12"/>
    </row>
    <row r="130" spans="1:22" ht="27.75" customHeight="1">
      <c r="A130" s="19">
        <v>1</v>
      </c>
      <c r="B130" s="21" t="s">
        <v>28</v>
      </c>
      <c r="C130" s="21" t="s">
        <v>238</v>
      </c>
      <c r="D130" s="21" t="str">
        <f>"0640909094"</f>
        <v>0640909094</v>
      </c>
      <c r="E130" s="22" t="s">
        <v>11</v>
      </c>
      <c r="F130" s="22" t="s">
        <v>249</v>
      </c>
      <c r="G130" s="21">
        <v>9152694971</v>
      </c>
      <c r="H130" s="8" t="s">
        <v>114</v>
      </c>
      <c r="I130" s="8" t="s">
        <v>114</v>
      </c>
      <c r="J130" s="8" t="s">
        <v>114</v>
      </c>
      <c r="K130" s="9" t="s">
        <v>115</v>
      </c>
      <c r="L130" s="1" t="s">
        <v>116</v>
      </c>
      <c r="M130" s="8" t="s">
        <v>114</v>
      </c>
      <c r="N130" s="12"/>
      <c r="O130" s="12"/>
      <c r="P130" s="12"/>
      <c r="Q130" s="12"/>
      <c r="R130" s="12"/>
      <c r="S130" s="12"/>
      <c r="T130" s="12"/>
      <c r="U130" s="12"/>
      <c r="V130" s="12"/>
    </row>
    <row r="131" spans="1:22" ht="27.75" customHeight="1">
      <c r="A131" s="19">
        <v>2</v>
      </c>
      <c r="B131" s="21" t="s">
        <v>82</v>
      </c>
      <c r="C131" s="21" t="s">
        <v>239</v>
      </c>
      <c r="D131" s="21" t="str">
        <f>"0923542647"</f>
        <v>0923542647</v>
      </c>
      <c r="E131" s="22" t="s">
        <v>11</v>
      </c>
      <c r="F131" s="22" t="s">
        <v>249</v>
      </c>
      <c r="G131" s="21">
        <v>9235426470</v>
      </c>
      <c r="H131" s="8" t="s">
        <v>114</v>
      </c>
      <c r="I131" s="8" t="s">
        <v>114</v>
      </c>
      <c r="J131" s="8" t="s">
        <v>114</v>
      </c>
      <c r="K131" s="8" t="s">
        <v>114</v>
      </c>
      <c r="L131" s="8" t="s">
        <v>114</v>
      </c>
      <c r="M131" s="23" t="s">
        <v>117</v>
      </c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ht="27.75" customHeight="1">
      <c r="A132" s="19">
        <v>3</v>
      </c>
      <c r="B132" s="21" t="s">
        <v>350</v>
      </c>
      <c r="C132" s="21" t="s">
        <v>351</v>
      </c>
      <c r="D132" s="21">
        <v>653147422</v>
      </c>
      <c r="E132" s="22" t="s">
        <v>11</v>
      </c>
      <c r="F132" s="22" t="s">
        <v>249</v>
      </c>
      <c r="G132" s="21">
        <v>9156642389</v>
      </c>
      <c r="H132" s="8" t="s">
        <v>114</v>
      </c>
      <c r="I132" s="8" t="s">
        <v>114</v>
      </c>
      <c r="J132" s="8" t="s">
        <v>114</v>
      </c>
      <c r="K132" s="8" t="s">
        <v>114</v>
      </c>
      <c r="L132" s="8" t="s">
        <v>114</v>
      </c>
      <c r="M132" s="8" t="s">
        <v>114</v>
      </c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 ht="27.75" customHeight="1">
      <c r="A133" s="19">
        <v>4</v>
      </c>
      <c r="B133" s="21" t="s">
        <v>75</v>
      </c>
      <c r="C133" s="21" t="s">
        <v>91</v>
      </c>
      <c r="D133" s="21" t="str">
        <f>"0640737021"</f>
        <v>0640737021</v>
      </c>
      <c r="E133" s="22" t="s">
        <v>11</v>
      </c>
      <c r="F133" s="22" t="s">
        <v>249</v>
      </c>
      <c r="G133" s="21">
        <v>9054312235</v>
      </c>
      <c r="H133" s="8" t="s">
        <v>114</v>
      </c>
      <c r="I133" s="8" t="s">
        <v>114</v>
      </c>
      <c r="J133" s="8" t="s">
        <v>114</v>
      </c>
      <c r="K133" s="8" t="s">
        <v>114</v>
      </c>
      <c r="L133" s="8" t="s">
        <v>113</v>
      </c>
      <c r="M133" s="8" t="s">
        <v>114</v>
      </c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ht="27.75" customHeight="1">
      <c r="A134" s="19">
        <v>5</v>
      </c>
      <c r="B134" s="21" t="s">
        <v>52</v>
      </c>
      <c r="C134" s="21" t="s">
        <v>240</v>
      </c>
      <c r="D134" s="21" t="str">
        <f>"0650222741"</f>
        <v>0650222741</v>
      </c>
      <c r="E134" s="22" t="s">
        <v>11</v>
      </c>
      <c r="F134" s="22" t="s">
        <v>249</v>
      </c>
      <c r="G134" s="21">
        <v>9158627780</v>
      </c>
      <c r="H134" s="8" t="s">
        <v>114</v>
      </c>
      <c r="I134" s="8" t="s">
        <v>114</v>
      </c>
      <c r="J134" s="8" t="s">
        <v>114</v>
      </c>
      <c r="K134" s="8" t="s">
        <v>114</v>
      </c>
      <c r="L134" s="8" t="s">
        <v>114</v>
      </c>
      <c r="M134" s="23" t="s">
        <v>117</v>
      </c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 ht="27.75" customHeight="1">
      <c r="A135" s="19">
        <v>6</v>
      </c>
      <c r="B135" s="21" t="s">
        <v>68</v>
      </c>
      <c r="C135" s="21" t="s">
        <v>241</v>
      </c>
      <c r="D135" s="21" t="str">
        <f>"0640185797"</f>
        <v>0640185797</v>
      </c>
      <c r="E135" s="22" t="s">
        <v>11</v>
      </c>
      <c r="F135" s="22" t="s">
        <v>249</v>
      </c>
      <c r="G135" s="21">
        <v>9158668156</v>
      </c>
      <c r="H135" s="8" t="s">
        <v>114</v>
      </c>
      <c r="I135" s="8" t="s">
        <v>114</v>
      </c>
      <c r="J135" s="8" t="s">
        <v>114</v>
      </c>
      <c r="K135" s="8" t="s">
        <v>113</v>
      </c>
      <c r="L135" s="1" t="s">
        <v>116</v>
      </c>
      <c r="M135" s="23" t="s">
        <v>117</v>
      </c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ht="27.75" customHeight="1">
      <c r="A136" s="19">
        <v>7</v>
      </c>
      <c r="B136" s="21" t="s">
        <v>101</v>
      </c>
      <c r="C136" s="21" t="s">
        <v>142</v>
      </c>
      <c r="D136" s="21" t="str">
        <f>"0640648584"</f>
        <v>0640648584</v>
      </c>
      <c r="E136" s="22" t="s">
        <v>11</v>
      </c>
      <c r="F136" s="22" t="s">
        <v>249</v>
      </c>
      <c r="G136" s="21">
        <v>9152691884</v>
      </c>
      <c r="H136" s="8" t="s">
        <v>114</v>
      </c>
      <c r="I136" s="8" t="s">
        <v>114</v>
      </c>
      <c r="J136" s="8" t="s">
        <v>114</v>
      </c>
      <c r="K136" s="8" t="s">
        <v>114</v>
      </c>
      <c r="L136" s="8" t="s">
        <v>113</v>
      </c>
      <c r="M136" s="8" t="s">
        <v>114</v>
      </c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ht="27.75" customHeight="1">
      <c r="A137" s="19">
        <v>8</v>
      </c>
      <c r="B137" s="21" t="s">
        <v>242</v>
      </c>
      <c r="C137" s="21" t="s">
        <v>99</v>
      </c>
      <c r="D137" s="21" t="str">
        <f>"0640264557"</f>
        <v>0640264557</v>
      </c>
      <c r="E137" s="22" t="s">
        <v>11</v>
      </c>
      <c r="F137" s="22" t="s">
        <v>249</v>
      </c>
      <c r="G137" s="21">
        <v>9158611850</v>
      </c>
      <c r="H137" s="8" t="s">
        <v>114</v>
      </c>
      <c r="I137" s="8" t="s">
        <v>114</v>
      </c>
      <c r="J137" s="8" t="s">
        <v>114</v>
      </c>
      <c r="K137" s="8" t="s">
        <v>114</v>
      </c>
      <c r="L137" s="8" t="s">
        <v>114</v>
      </c>
      <c r="M137" s="8" t="s">
        <v>114</v>
      </c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ht="27.75" customHeight="1">
      <c r="A138" s="19">
        <v>9</v>
      </c>
      <c r="B138" s="21" t="s">
        <v>243</v>
      </c>
      <c r="C138" s="21" t="s">
        <v>244</v>
      </c>
      <c r="D138" s="21" t="str">
        <f>"0860640752"</f>
        <v>0860640752</v>
      </c>
      <c r="E138" s="22" t="s">
        <v>11</v>
      </c>
      <c r="F138" s="22" t="s">
        <v>249</v>
      </c>
      <c r="G138" s="21">
        <v>9909153079</v>
      </c>
      <c r="H138" s="9" t="s">
        <v>115</v>
      </c>
      <c r="I138" s="8" t="s">
        <v>114</v>
      </c>
      <c r="J138" s="8" t="s">
        <v>114</v>
      </c>
      <c r="K138" s="8" t="s">
        <v>114</v>
      </c>
      <c r="L138" s="8" t="s">
        <v>113</v>
      </c>
      <c r="M138" s="8" t="s">
        <v>114</v>
      </c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 ht="27.75" customHeight="1">
      <c r="A139" s="19">
        <v>10</v>
      </c>
      <c r="B139" s="21" t="s">
        <v>101</v>
      </c>
      <c r="C139" s="21" t="s">
        <v>245</v>
      </c>
      <c r="D139" s="21" t="str">
        <f>"5239957495"</f>
        <v>5239957495</v>
      </c>
      <c r="E139" s="22" t="s">
        <v>11</v>
      </c>
      <c r="F139" s="22" t="s">
        <v>249</v>
      </c>
      <c r="G139" s="21">
        <v>9156030722</v>
      </c>
      <c r="H139" s="8" t="s">
        <v>114</v>
      </c>
      <c r="I139" s="8" t="s">
        <v>114</v>
      </c>
      <c r="J139" s="8" t="s">
        <v>114</v>
      </c>
      <c r="K139" s="8" t="s">
        <v>114</v>
      </c>
      <c r="L139" s="1" t="s">
        <v>116</v>
      </c>
      <c r="M139" s="23" t="s">
        <v>117</v>
      </c>
      <c r="N139" s="12"/>
      <c r="O139" s="12"/>
      <c r="P139" s="12"/>
      <c r="Q139" s="12"/>
      <c r="R139" s="12"/>
      <c r="S139" s="12"/>
      <c r="T139" s="12"/>
      <c r="U139" s="12"/>
      <c r="V139" s="12"/>
    </row>
    <row r="140" spans="1:22" ht="27.75" customHeight="1">
      <c r="A140" s="19">
        <v>11</v>
      </c>
      <c r="B140" s="21" t="s">
        <v>246</v>
      </c>
      <c r="C140" s="21" t="s">
        <v>247</v>
      </c>
      <c r="D140" s="21" t="str">
        <f>"5239936064"</f>
        <v>5239936064</v>
      </c>
      <c r="E140" s="22" t="s">
        <v>11</v>
      </c>
      <c r="F140" s="22" t="s">
        <v>249</v>
      </c>
      <c r="G140" s="21">
        <v>9153615246</v>
      </c>
      <c r="H140" s="8" t="s">
        <v>114</v>
      </c>
      <c r="I140" s="8" t="s">
        <v>114</v>
      </c>
      <c r="J140" s="8" t="s">
        <v>114</v>
      </c>
      <c r="K140" s="8" t="s">
        <v>114</v>
      </c>
      <c r="L140" s="8" t="s">
        <v>114</v>
      </c>
      <c r="M140" s="8" t="s">
        <v>114</v>
      </c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1:22" ht="27.75" customHeight="1">
      <c r="A141" s="32">
        <v>12</v>
      </c>
      <c r="B141" s="33" t="s">
        <v>88</v>
      </c>
      <c r="C141" s="33" t="s">
        <v>248</v>
      </c>
      <c r="D141" s="33" t="str">
        <f>"0640813021"</f>
        <v>0640813021</v>
      </c>
      <c r="E141" s="34" t="s">
        <v>11</v>
      </c>
      <c r="F141" s="34" t="s">
        <v>249</v>
      </c>
      <c r="G141" s="33">
        <v>9102332315</v>
      </c>
      <c r="H141" s="35" t="s">
        <v>114</v>
      </c>
      <c r="I141" s="35" t="s">
        <v>114</v>
      </c>
      <c r="J141" s="36" t="s">
        <v>117</v>
      </c>
      <c r="K141" s="35" t="s">
        <v>114</v>
      </c>
      <c r="L141" s="37" t="s">
        <v>116</v>
      </c>
      <c r="M141" s="36" t="s">
        <v>117</v>
      </c>
      <c r="N141" s="12"/>
      <c r="O141" s="12"/>
      <c r="P141" s="12"/>
      <c r="Q141" s="12"/>
      <c r="R141" s="12"/>
      <c r="S141" s="12"/>
      <c r="T141" s="12"/>
      <c r="U141" s="12"/>
      <c r="V141" s="12"/>
    </row>
    <row r="142" spans="1:22" ht="27.75" customHeight="1">
      <c r="A142" s="40"/>
      <c r="B142" s="41"/>
      <c r="C142" s="41"/>
      <c r="D142" s="41"/>
      <c r="E142" s="41"/>
      <c r="F142" s="41"/>
      <c r="G142" s="41"/>
      <c r="H142" s="42"/>
      <c r="I142" s="42"/>
      <c r="J142" s="42"/>
      <c r="K142" s="42"/>
      <c r="L142" s="42"/>
      <c r="M142" s="4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1:22" ht="27.75" customHeight="1">
      <c r="A143" s="40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0"/>
      <c r="M143" s="40"/>
      <c r="N143" s="12"/>
      <c r="O143" s="12"/>
      <c r="P143" s="12"/>
      <c r="Q143" s="12"/>
      <c r="R143" s="12"/>
      <c r="S143" s="12"/>
      <c r="T143" s="12"/>
      <c r="U143" s="12"/>
      <c r="V143" s="12"/>
    </row>
    <row r="144" spans="1:22" ht="27.75" customHeight="1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0"/>
      <c r="M144" s="40"/>
      <c r="N144" s="12"/>
      <c r="O144" s="12"/>
      <c r="P144" s="12"/>
      <c r="Q144" s="12"/>
      <c r="R144" s="12"/>
      <c r="S144" s="12"/>
      <c r="T144" s="12"/>
      <c r="U144" s="12"/>
      <c r="V144" s="12"/>
    </row>
    <row r="145" spans="1:22" ht="27.75" customHeight="1">
      <c r="A145" s="40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0"/>
      <c r="M145" s="40"/>
      <c r="N145" s="12"/>
      <c r="O145" s="12"/>
      <c r="P145" s="12"/>
      <c r="Q145" s="12"/>
      <c r="R145" s="12"/>
      <c r="S145" s="12"/>
      <c r="T145" s="12"/>
      <c r="U145" s="12"/>
      <c r="V145" s="12"/>
    </row>
    <row r="146" spans="1:22" ht="27.75" customHeight="1">
      <c r="A146" s="40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0"/>
      <c r="M146" s="40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1:22" ht="27.75" customHeight="1">
      <c r="A147" s="40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0"/>
      <c r="M147" s="40"/>
      <c r="N147" s="12"/>
      <c r="O147" s="12"/>
      <c r="P147" s="12"/>
      <c r="Q147" s="12"/>
      <c r="R147" s="12"/>
      <c r="S147" s="12"/>
      <c r="T147" s="12"/>
      <c r="U147" s="12"/>
      <c r="V147" s="12"/>
    </row>
    <row r="148" spans="1:22" ht="27.75" customHeight="1">
      <c r="A148" s="40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0"/>
      <c r="M148" s="40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1:22" ht="27.75" customHeight="1">
      <c r="A149" s="40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0"/>
      <c r="M149" s="40"/>
      <c r="N149" s="12"/>
      <c r="O149" s="12"/>
      <c r="P149" s="12"/>
      <c r="Q149" s="12"/>
      <c r="R149" s="12"/>
      <c r="S149" s="12"/>
      <c r="T149" s="12"/>
      <c r="U149" s="12"/>
      <c r="V149" s="12"/>
    </row>
    <row r="150" spans="1:22" ht="27.75" customHeight="1">
      <c r="A150" s="40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0"/>
      <c r="M150" s="40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1:22" ht="27.75" customHeight="1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0"/>
      <c r="M151" s="40"/>
      <c r="N151" s="12"/>
      <c r="O151" s="12"/>
      <c r="P151" s="12"/>
      <c r="Q151" s="12"/>
      <c r="R151" s="12"/>
      <c r="S151" s="12"/>
      <c r="T151" s="12"/>
      <c r="U151" s="12"/>
      <c r="V151" s="12"/>
    </row>
    <row r="152" spans="1:22" ht="27.75" customHeight="1">
      <c r="A152" s="40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0"/>
      <c r="M152" s="40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 ht="27.75" customHeight="1">
      <c r="A153" s="40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0"/>
      <c r="M153" s="40"/>
      <c r="N153" s="12"/>
      <c r="O153" s="12"/>
      <c r="P153" s="12"/>
      <c r="Q153" s="12"/>
      <c r="R153" s="12"/>
      <c r="S153" s="12"/>
      <c r="T153" s="12"/>
      <c r="U153" s="12"/>
      <c r="V153" s="12"/>
    </row>
    <row r="154" spans="1:22" ht="27.75" customHeight="1">
      <c r="A154" s="40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0"/>
      <c r="M154" s="40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 ht="27.75" customHeight="1">
      <c r="A155" s="40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0"/>
      <c r="M155" s="40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1:22" ht="27.75" customHeight="1">
      <c r="A156" s="38"/>
      <c r="B156" s="39"/>
      <c r="C156" s="39"/>
      <c r="D156" s="41"/>
      <c r="E156" s="41"/>
      <c r="F156" s="41"/>
      <c r="G156" s="41"/>
      <c r="H156" s="41"/>
      <c r="I156" s="41"/>
      <c r="J156" s="41"/>
      <c r="K156" s="41"/>
      <c r="L156" s="40"/>
      <c r="M156" s="40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 ht="27.75" customHeight="1">
      <c r="D157" s="41"/>
      <c r="E157" s="41"/>
      <c r="F157" s="41"/>
      <c r="G157" s="41"/>
      <c r="H157" s="41"/>
      <c r="I157" s="41"/>
      <c r="J157" s="41"/>
      <c r="K157" s="41"/>
      <c r="L157" s="40"/>
      <c r="M157" s="40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1:22" ht="27.75" customHeight="1">
      <c r="D158" s="41"/>
      <c r="E158" s="41"/>
      <c r="F158" s="41"/>
      <c r="G158" s="41"/>
      <c r="H158" s="41"/>
      <c r="I158" s="41"/>
      <c r="J158" s="41"/>
      <c r="K158" s="41"/>
      <c r="L158" s="40"/>
      <c r="M158" s="40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 ht="27.75" customHeight="1">
      <c r="D159" s="41"/>
      <c r="E159" s="41"/>
      <c r="F159" s="41"/>
      <c r="G159" s="41"/>
      <c r="H159" s="41"/>
      <c r="I159" s="41"/>
      <c r="J159" s="41"/>
      <c r="K159" s="41"/>
      <c r="L159" s="40"/>
      <c r="M159" s="40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1:22" ht="27.75" customHeight="1">
      <c r="D160" s="41"/>
      <c r="E160" s="41"/>
      <c r="F160" s="41"/>
      <c r="G160" s="41"/>
      <c r="H160" s="41"/>
      <c r="I160" s="41"/>
      <c r="J160" s="41"/>
      <c r="K160" s="41"/>
      <c r="L160" s="40"/>
      <c r="M160" s="40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4:22" ht="27.75" customHeight="1">
      <c r="D161" s="41"/>
      <c r="E161" s="41"/>
      <c r="F161" s="41"/>
      <c r="G161" s="41"/>
      <c r="H161" s="41"/>
      <c r="I161" s="41"/>
      <c r="J161" s="41"/>
      <c r="K161" s="41"/>
      <c r="L161" s="40"/>
      <c r="M161" s="40"/>
      <c r="N161" s="12"/>
      <c r="O161" s="12"/>
      <c r="P161" s="12"/>
      <c r="Q161" s="12"/>
      <c r="R161" s="12"/>
      <c r="S161" s="12"/>
      <c r="T161" s="12"/>
      <c r="U161" s="12"/>
      <c r="V161" s="12"/>
    </row>
    <row r="162" spans="4:22" ht="27.75" customHeight="1"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4:22" ht="27.75" customHeight="1">
      <c r="N163" s="12"/>
      <c r="O163" s="12"/>
      <c r="P163" s="12"/>
      <c r="Q163" s="12"/>
      <c r="R163" s="12"/>
      <c r="S163" s="12"/>
      <c r="T163" s="12"/>
      <c r="U163" s="12"/>
      <c r="V163" s="12"/>
    </row>
    <row r="164" spans="4:22" ht="27.75" customHeight="1"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4:22" ht="27.75" customHeight="1">
      <c r="N165" s="12"/>
      <c r="O165" s="12"/>
      <c r="P165" s="12"/>
      <c r="Q165" s="12"/>
      <c r="R165" s="12"/>
      <c r="S165" s="12"/>
      <c r="T165" s="12"/>
      <c r="U165" s="12"/>
      <c r="V165" s="12"/>
    </row>
    <row r="166" spans="4:22" ht="27.75" customHeight="1"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4:22" ht="27.75" customHeight="1"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4:22" ht="27.75" customHeight="1"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4:22" ht="27.75" customHeight="1"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4:22" ht="27.75" customHeight="1"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4:22" ht="27.75" customHeight="1">
      <c r="N171" s="12"/>
      <c r="O171" s="12"/>
      <c r="P171" s="12"/>
      <c r="Q171" s="12"/>
      <c r="R171" s="12"/>
      <c r="S171" s="12"/>
      <c r="T171" s="12"/>
      <c r="U171" s="12"/>
      <c r="V171" s="12"/>
    </row>
    <row r="172" spans="4:22" ht="27.75" customHeight="1">
      <c r="N172" s="12"/>
      <c r="O172" s="12"/>
      <c r="P172" s="12"/>
      <c r="Q172" s="12"/>
      <c r="R172" s="12"/>
      <c r="S172" s="12"/>
      <c r="T172" s="12"/>
      <c r="U172" s="12"/>
      <c r="V172" s="12"/>
    </row>
    <row r="173" spans="4:22" ht="27.75" customHeight="1"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4:22" ht="27.75" customHeight="1"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4:22" ht="27.75" customHeight="1"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4:22" ht="27.75" customHeight="1"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4:22" ht="27.75" customHeight="1"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4:22" ht="27.75" customHeight="1"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4:22" ht="27.75" customHeight="1"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4:22" ht="27.75" customHeight="1"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4:22" ht="27.75" customHeight="1"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4:22" ht="27.75" customHeight="1"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4:22" ht="27.75" customHeight="1"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4:22" ht="27.75" customHeight="1"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4:22" ht="27.75" customHeight="1"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4:22" ht="27.75" customHeight="1"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4:22" ht="27.75" customHeight="1"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4:22" ht="27.75" customHeight="1"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4:22" ht="27.75" customHeight="1"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4:22" ht="27.75" customHeight="1"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4:22" ht="27.75" customHeight="1"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4:22" ht="27.75" customHeight="1"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4:22" ht="27.75" customHeight="1"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4:22" ht="27.75" customHeight="1"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4:22" ht="27.75" customHeight="1"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4:22" ht="27.75" customHeight="1"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4:22" ht="27.75" customHeight="1"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4:22" ht="27.75" customHeight="1"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4:22" ht="27.75" customHeight="1"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4:22" ht="27.75" customHeight="1"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4:22" ht="27.75" customHeight="1">
      <c r="N201" s="12"/>
      <c r="O201" s="12"/>
      <c r="P201" s="12"/>
      <c r="Q201" s="12"/>
      <c r="R201" s="12"/>
      <c r="S201" s="12"/>
      <c r="T201" s="12"/>
      <c r="U201" s="12"/>
      <c r="V201" s="12"/>
    </row>
    <row r="202" spans="14:22" ht="27.75" customHeight="1">
      <c r="N202" s="12"/>
      <c r="O202" s="12"/>
      <c r="P202" s="12"/>
      <c r="Q202" s="12"/>
      <c r="R202" s="12"/>
      <c r="S202" s="12"/>
      <c r="T202" s="12"/>
      <c r="U202" s="12"/>
      <c r="V202" s="12"/>
    </row>
    <row r="203" spans="14:22" ht="27.75" customHeight="1">
      <c r="N203" s="12"/>
      <c r="O203" s="12"/>
      <c r="P203" s="12"/>
      <c r="Q203" s="12"/>
      <c r="R203" s="12"/>
      <c r="S203" s="12"/>
      <c r="T203" s="12"/>
      <c r="U203" s="12"/>
      <c r="V203" s="12"/>
    </row>
    <row r="204" spans="14:22" ht="27.75" customHeight="1">
      <c r="N204" s="12"/>
      <c r="O204" s="12"/>
      <c r="P204" s="12"/>
      <c r="Q204" s="12"/>
      <c r="R204" s="12"/>
      <c r="S204" s="12"/>
      <c r="T204" s="12"/>
      <c r="U204" s="12"/>
      <c r="V204" s="12"/>
    </row>
    <row r="205" spans="14:22" ht="27.75" customHeight="1">
      <c r="N205" s="12"/>
      <c r="O205" s="12"/>
      <c r="P205" s="12"/>
      <c r="Q205" s="12"/>
      <c r="R205" s="12"/>
      <c r="S205" s="12"/>
      <c r="T205" s="12"/>
      <c r="U205" s="12"/>
      <c r="V205" s="12"/>
    </row>
    <row r="206" spans="14:22" ht="27.75" customHeight="1">
      <c r="N206" s="12"/>
      <c r="O206" s="12"/>
      <c r="P206" s="12"/>
      <c r="Q206" s="12"/>
      <c r="R206" s="12"/>
      <c r="S206" s="12"/>
      <c r="T206" s="12"/>
      <c r="U206" s="12"/>
      <c r="V206" s="12"/>
    </row>
    <row r="207" spans="14:22" ht="27.75" customHeight="1">
      <c r="N207" s="12"/>
      <c r="O207" s="12"/>
      <c r="P207" s="12"/>
      <c r="Q207" s="12"/>
      <c r="R207" s="12"/>
      <c r="S207" s="12"/>
      <c r="T207" s="12"/>
      <c r="U207" s="12"/>
      <c r="V207" s="12"/>
    </row>
    <row r="208" spans="14:22" ht="27.75" customHeight="1">
      <c r="N208" s="12"/>
      <c r="O208" s="12"/>
      <c r="P208" s="12"/>
      <c r="Q208" s="12"/>
      <c r="R208" s="12"/>
      <c r="S208" s="12"/>
      <c r="T208" s="12"/>
      <c r="U208" s="12"/>
      <c r="V208" s="12"/>
    </row>
    <row r="209" spans="14:22" ht="27.75" customHeight="1">
      <c r="N209" s="12"/>
      <c r="O209" s="12"/>
      <c r="P209" s="12"/>
      <c r="Q209" s="12"/>
      <c r="R209" s="12"/>
      <c r="S209" s="12"/>
      <c r="T209" s="12"/>
      <c r="U209" s="12"/>
      <c r="V209" s="12"/>
    </row>
    <row r="210" spans="14:22" ht="27.75" customHeight="1">
      <c r="N210" s="12"/>
      <c r="O210" s="12"/>
      <c r="P210" s="12"/>
      <c r="Q210" s="12"/>
      <c r="R210" s="12"/>
      <c r="S210" s="12"/>
      <c r="T210" s="12"/>
      <c r="U210" s="12"/>
      <c r="V210" s="12"/>
    </row>
    <row r="211" spans="14:22" ht="27.75" customHeight="1">
      <c r="N211" s="12"/>
      <c r="O211" s="12"/>
      <c r="P211" s="12"/>
      <c r="Q211" s="12"/>
      <c r="R211" s="12"/>
      <c r="S211" s="12"/>
      <c r="T211" s="12"/>
      <c r="U211" s="12"/>
      <c r="V211" s="12"/>
    </row>
    <row r="212" spans="14:22" ht="27.75" customHeight="1"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4:22" ht="27.75" customHeight="1">
      <c r="N213" s="12"/>
      <c r="O213" s="12"/>
      <c r="P213" s="12"/>
      <c r="Q213" s="12"/>
      <c r="R213" s="12"/>
      <c r="S213" s="12"/>
      <c r="T213" s="12"/>
      <c r="U213" s="12"/>
      <c r="V213" s="12"/>
    </row>
    <row r="214" spans="14:22" ht="27.75" customHeight="1">
      <c r="N214" s="12"/>
      <c r="O214" s="12"/>
      <c r="P214" s="12"/>
      <c r="Q214" s="12"/>
      <c r="R214" s="12"/>
      <c r="S214" s="12"/>
      <c r="T214" s="12"/>
      <c r="U214" s="12"/>
      <c r="V214" s="12"/>
    </row>
    <row r="215" spans="14:22" ht="27.75" customHeight="1">
      <c r="N215" s="12"/>
      <c r="O215" s="12"/>
      <c r="P215" s="12"/>
      <c r="Q215" s="12"/>
      <c r="R215" s="12"/>
      <c r="S215" s="12"/>
      <c r="T215" s="12"/>
      <c r="U215" s="12"/>
      <c r="V215" s="12"/>
    </row>
    <row r="216" spans="14:22" ht="27.75" customHeight="1">
      <c r="N216" s="12"/>
      <c r="O216" s="12"/>
      <c r="P216" s="12"/>
      <c r="Q216" s="12"/>
      <c r="R216" s="12"/>
      <c r="S216" s="12"/>
      <c r="T216" s="12"/>
      <c r="U216" s="12"/>
      <c r="V216" s="12"/>
    </row>
    <row r="217" spans="14:22" ht="27.75" customHeight="1">
      <c r="N217" s="12"/>
      <c r="O217" s="12"/>
      <c r="P217" s="12"/>
      <c r="Q217" s="12"/>
      <c r="R217" s="12"/>
      <c r="S217" s="12"/>
      <c r="T217" s="12"/>
      <c r="U217" s="12"/>
      <c r="V217" s="12"/>
    </row>
    <row r="218" spans="14:22" ht="27.75" customHeight="1">
      <c r="N218" s="12"/>
      <c r="O218" s="12"/>
      <c r="P218" s="12"/>
      <c r="Q218" s="12"/>
      <c r="R218" s="12"/>
      <c r="S218" s="12"/>
      <c r="T218" s="12"/>
      <c r="U218" s="12"/>
      <c r="V218" s="12"/>
    </row>
    <row r="219" spans="14:22" ht="27.75" customHeight="1">
      <c r="N219" s="12"/>
      <c r="O219" s="12"/>
      <c r="P219" s="12"/>
      <c r="Q219" s="12"/>
      <c r="R219" s="12"/>
      <c r="S219" s="12"/>
      <c r="T219" s="12"/>
      <c r="U219" s="12"/>
      <c r="V219" s="12"/>
    </row>
    <row r="220" spans="14:22" ht="27.75" customHeight="1">
      <c r="N220" s="12"/>
      <c r="O220" s="12"/>
      <c r="P220" s="12"/>
      <c r="Q220" s="12"/>
      <c r="R220" s="12"/>
      <c r="S220" s="12"/>
      <c r="T220" s="12"/>
      <c r="U220" s="12"/>
      <c r="V220" s="12"/>
    </row>
    <row r="221" spans="14:22" ht="27.75" customHeight="1">
      <c r="N221" s="12"/>
      <c r="O221" s="12"/>
      <c r="P221" s="12"/>
      <c r="Q221" s="12"/>
      <c r="R221" s="12"/>
      <c r="S221" s="12"/>
      <c r="T221" s="12"/>
      <c r="U221" s="12"/>
      <c r="V221" s="12"/>
    </row>
    <row r="222" spans="14:22" ht="27.75" customHeight="1">
      <c r="N222" s="12"/>
      <c r="O222" s="12"/>
      <c r="P222" s="12"/>
      <c r="Q222" s="12"/>
      <c r="R222" s="12"/>
      <c r="S222" s="12"/>
      <c r="T222" s="12"/>
      <c r="U222" s="12"/>
      <c r="V222" s="12"/>
    </row>
    <row r="223" spans="14:22" ht="27.75" customHeight="1">
      <c r="N223" s="12"/>
      <c r="O223" s="12"/>
      <c r="P223" s="12"/>
      <c r="Q223" s="12"/>
      <c r="R223" s="12"/>
      <c r="S223" s="12"/>
      <c r="T223" s="12"/>
      <c r="U223" s="12"/>
      <c r="V223" s="12"/>
    </row>
    <row r="224" spans="14:22" ht="27.75" customHeight="1">
      <c r="N224" s="12"/>
      <c r="O224" s="12"/>
      <c r="P224" s="12"/>
      <c r="Q224" s="12"/>
      <c r="R224" s="12"/>
      <c r="S224" s="12"/>
      <c r="T224" s="12"/>
      <c r="U224" s="12"/>
      <c r="V224" s="12"/>
    </row>
    <row r="225" spans="14:22" ht="27.75" customHeight="1">
      <c r="N225" s="12"/>
      <c r="O225" s="12"/>
      <c r="P225" s="12"/>
      <c r="Q225" s="12"/>
      <c r="R225" s="12"/>
      <c r="S225" s="12"/>
      <c r="T225" s="12"/>
      <c r="U225" s="12"/>
      <c r="V225" s="12"/>
    </row>
    <row r="226" spans="14:22" ht="27.75" customHeight="1">
      <c r="N226" s="12"/>
      <c r="O226" s="12"/>
      <c r="P226" s="12"/>
      <c r="Q226" s="12"/>
      <c r="R226" s="12"/>
      <c r="S226" s="12"/>
      <c r="T226" s="12"/>
      <c r="U226" s="12"/>
      <c r="V226" s="12"/>
    </row>
    <row r="227" spans="14:22" ht="27.75" customHeight="1">
      <c r="N227" s="12"/>
      <c r="O227" s="12"/>
      <c r="P227" s="12"/>
      <c r="Q227" s="12"/>
      <c r="R227" s="12"/>
      <c r="S227" s="12"/>
      <c r="T227" s="12"/>
      <c r="U227" s="12"/>
      <c r="V227" s="12"/>
    </row>
    <row r="228" spans="14:22" ht="27.75" customHeight="1">
      <c r="N228" s="12"/>
      <c r="O228" s="12"/>
      <c r="P228" s="12"/>
      <c r="Q228" s="12"/>
      <c r="R228" s="12"/>
      <c r="S228" s="12"/>
      <c r="T228" s="12"/>
      <c r="U228" s="12"/>
      <c r="V228" s="12"/>
    </row>
    <row r="229" spans="14:22" ht="27.75" customHeight="1">
      <c r="N229" s="12"/>
      <c r="O229" s="12"/>
      <c r="P229" s="12"/>
      <c r="Q229" s="12"/>
      <c r="R229" s="12"/>
      <c r="S229" s="12"/>
      <c r="T229" s="12"/>
      <c r="U229" s="12"/>
      <c r="V229" s="12"/>
    </row>
    <row r="230" spans="14:22" ht="27.75" customHeight="1">
      <c r="N230" s="12"/>
      <c r="O230" s="12"/>
      <c r="P230" s="12"/>
      <c r="Q230" s="12"/>
      <c r="R230" s="12"/>
      <c r="S230" s="12"/>
      <c r="T230" s="12"/>
      <c r="U230" s="12"/>
      <c r="V230" s="12"/>
    </row>
    <row r="231" spans="14:22" ht="27.75" customHeight="1">
      <c r="N231" s="12"/>
      <c r="O231" s="12"/>
      <c r="P231" s="12"/>
      <c r="Q231" s="12"/>
      <c r="R231" s="12"/>
      <c r="S231" s="12"/>
      <c r="T231" s="12"/>
      <c r="U231" s="12"/>
      <c r="V231" s="12"/>
    </row>
    <row r="232" spans="14:22" ht="27.75" customHeight="1">
      <c r="N232" s="12"/>
      <c r="O232" s="12"/>
      <c r="P232" s="12"/>
      <c r="Q232" s="12"/>
      <c r="R232" s="12"/>
      <c r="S232" s="12"/>
      <c r="T232" s="12"/>
      <c r="U232" s="12"/>
      <c r="V232" s="12"/>
    </row>
    <row r="233" spans="14:22" ht="27.75" customHeight="1">
      <c r="N233" s="12"/>
      <c r="O233" s="12"/>
      <c r="P233" s="12"/>
      <c r="Q233" s="12"/>
      <c r="R233" s="12"/>
      <c r="S233" s="12"/>
      <c r="T233" s="12"/>
      <c r="U233" s="12"/>
      <c r="V233" s="12"/>
    </row>
    <row r="234" spans="14:22" ht="27.75" customHeight="1">
      <c r="N234" s="12"/>
      <c r="O234" s="12"/>
      <c r="P234" s="12"/>
      <c r="Q234" s="12"/>
      <c r="R234" s="12"/>
      <c r="S234" s="12"/>
      <c r="T234" s="12"/>
      <c r="U234" s="12"/>
      <c r="V234" s="12"/>
    </row>
    <row r="235" spans="14:22" ht="27.75" customHeight="1">
      <c r="N235" s="12"/>
      <c r="O235" s="12"/>
      <c r="P235" s="12"/>
      <c r="Q235" s="12"/>
      <c r="R235" s="12"/>
      <c r="S235" s="12"/>
      <c r="T235" s="12"/>
      <c r="U235" s="12"/>
      <c r="V235" s="12"/>
    </row>
    <row r="236" spans="14:22" ht="27.75" customHeight="1">
      <c r="N236" s="12"/>
      <c r="O236" s="12"/>
      <c r="P236" s="12"/>
      <c r="Q236" s="12"/>
      <c r="R236" s="12"/>
      <c r="S236" s="12"/>
      <c r="T236" s="12"/>
      <c r="U236" s="12"/>
      <c r="V236" s="12"/>
    </row>
    <row r="237" spans="14:22" ht="27.75" customHeight="1">
      <c r="N237" s="12"/>
      <c r="O237" s="12"/>
      <c r="P237" s="12"/>
      <c r="Q237" s="12"/>
      <c r="R237" s="12"/>
      <c r="S237" s="12"/>
      <c r="T237" s="12"/>
      <c r="U237" s="12"/>
      <c r="V237" s="12"/>
    </row>
    <row r="238" spans="14:22" ht="27.75" customHeight="1">
      <c r="N238" s="12"/>
      <c r="O238" s="12"/>
      <c r="P238" s="12"/>
      <c r="Q238" s="12"/>
      <c r="R238" s="12"/>
      <c r="S238" s="12"/>
      <c r="T238" s="12"/>
      <c r="U238" s="12"/>
      <c r="V238" s="12"/>
    </row>
    <row r="239" spans="14:22" ht="27.75" customHeight="1">
      <c r="N239" s="12"/>
      <c r="O239" s="12"/>
      <c r="P239" s="12"/>
      <c r="Q239" s="12"/>
      <c r="R239" s="12"/>
      <c r="S239" s="12"/>
      <c r="T239" s="12"/>
      <c r="U239" s="12"/>
      <c r="V239" s="12"/>
    </row>
    <row r="240" spans="14:22" ht="27.75" customHeight="1">
      <c r="N240" s="12"/>
      <c r="O240" s="12"/>
      <c r="P240" s="12"/>
      <c r="Q240" s="12"/>
      <c r="R240" s="12"/>
      <c r="S240" s="12"/>
      <c r="T240" s="12"/>
      <c r="U240" s="12"/>
      <c r="V240" s="12"/>
    </row>
    <row r="241" spans="14:22" ht="27.75" customHeight="1">
      <c r="N241" s="12"/>
      <c r="O241" s="12"/>
      <c r="P241" s="12"/>
      <c r="Q241" s="12"/>
      <c r="R241" s="12"/>
      <c r="S241" s="12"/>
      <c r="T241" s="12"/>
      <c r="U241" s="12"/>
      <c r="V241" s="12"/>
    </row>
    <row r="242" spans="14:22" ht="27.75" customHeight="1">
      <c r="N242" s="12"/>
      <c r="O242" s="12"/>
      <c r="P242" s="12"/>
      <c r="Q242" s="12"/>
      <c r="R242" s="12"/>
      <c r="S242" s="12"/>
      <c r="T242" s="12"/>
      <c r="U242" s="12"/>
      <c r="V242" s="12"/>
    </row>
    <row r="243" spans="14:22" ht="27.75" customHeight="1">
      <c r="N243" s="12"/>
      <c r="O243" s="12"/>
      <c r="P243" s="12"/>
      <c r="Q243" s="12"/>
      <c r="R243" s="12"/>
      <c r="S243" s="12"/>
      <c r="T243" s="12"/>
      <c r="U243" s="12"/>
      <c r="V243" s="12"/>
    </row>
    <row r="244" spans="14:22" ht="27.75" customHeight="1">
      <c r="N244" s="12"/>
      <c r="O244" s="12"/>
      <c r="P244" s="12"/>
      <c r="Q244" s="12"/>
      <c r="R244" s="12"/>
      <c r="S244" s="12"/>
      <c r="T244" s="12"/>
      <c r="U244" s="12"/>
      <c r="V244" s="12"/>
    </row>
    <row r="245" spans="14:22" ht="27.75" customHeight="1">
      <c r="N245" s="12"/>
      <c r="O245" s="12"/>
      <c r="P245" s="12"/>
      <c r="Q245" s="12"/>
      <c r="R245" s="12"/>
      <c r="S245" s="12"/>
      <c r="T245" s="12"/>
      <c r="U245" s="12"/>
      <c r="V245" s="12"/>
    </row>
    <row r="246" spans="14:22" ht="27.75" customHeight="1">
      <c r="N246" s="12"/>
      <c r="O246" s="12"/>
      <c r="P246" s="12"/>
      <c r="Q246" s="12"/>
      <c r="R246" s="12"/>
      <c r="S246" s="12"/>
      <c r="T246" s="12"/>
      <c r="U246" s="12"/>
      <c r="V246" s="12"/>
    </row>
    <row r="247" spans="14:22" ht="27.75" customHeight="1">
      <c r="N247" s="12"/>
      <c r="O247" s="12"/>
      <c r="P247" s="12"/>
      <c r="Q247" s="12"/>
      <c r="R247" s="12"/>
      <c r="S247" s="12"/>
      <c r="T247" s="12"/>
      <c r="U247" s="12"/>
      <c r="V247" s="12"/>
    </row>
    <row r="248" spans="14:22" ht="27.75" customHeight="1">
      <c r="N248" s="12"/>
      <c r="O248" s="12"/>
      <c r="P248" s="12"/>
      <c r="Q248" s="12"/>
      <c r="R248" s="12"/>
      <c r="S248" s="12"/>
      <c r="T248" s="12"/>
      <c r="U248" s="12"/>
      <c r="V248" s="12"/>
    </row>
    <row r="249" spans="14:22" ht="27.75" customHeight="1">
      <c r="N249" s="12"/>
      <c r="O249" s="12"/>
      <c r="P249" s="12"/>
      <c r="Q249" s="12"/>
      <c r="R249" s="12"/>
      <c r="S249" s="12"/>
      <c r="T249" s="12"/>
      <c r="U249" s="12"/>
      <c r="V249" s="12"/>
    </row>
    <row r="250" spans="14:22" ht="27.75" customHeight="1">
      <c r="N250" s="12"/>
      <c r="O250" s="12"/>
      <c r="P250" s="12"/>
      <c r="Q250" s="12"/>
      <c r="R250" s="12"/>
      <c r="S250" s="12"/>
      <c r="T250" s="12"/>
      <c r="U250" s="12"/>
      <c r="V250" s="12"/>
    </row>
    <row r="251" spans="14:22" ht="27.75" customHeight="1">
      <c r="N251" s="12"/>
      <c r="O251" s="12"/>
      <c r="P251" s="12"/>
      <c r="Q251" s="12"/>
      <c r="R251" s="12"/>
      <c r="S251" s="12"/>
      <c r="T251" s="12"/>
      <c r="U251" s="12"/>
      <c r="V251" s="12"/>
    </row>
    <row r="252" spans="14:22" ht="27.75" customHeight="1">
      <c r="N252" s="12"/>
      <c r="O252" s="12"/>
      <c r="P252" s="12"/>
      <c r="Q252" s="12"/>
      <c r="R252" s="12"/>
      <c r="S252" s="12"/>
      <c r="T252" s="12"/>
      <c r="U252" s="12"/>
      <c r="V252" s="12"/>
    </row>
    <row r="253" spans="14:22" ht="27.75" customHeight="1">
      <c r="N253" s="12"/>
      <c r="O253" s="12"/>
      <c r="P253" s="12"/>
      <c r="Q253" s="12"/>
      <c r="R253" s="12"/>
      <c r="S253" s="12"/>
      <c r="T253" s="12"/>
      <c r="U253" s="12"/>
      <c r="V253" s="12"/>
    </row>
    <row r="254" spans="14:22" ht="27.75" customHeight="1">
      <c r="N254" s="12"/>
      <c r="O254" s="12"/>
      <c r="P254" s="12"/>
      <c r="Q254" s="12"/>
      <c r="R254" s="12"/>
      <c r="S254" s="12"/>
      <c r="T254" s="12"/>
      <c r="U254" s="12"/>
      <c r="V254" s="12"/>
    </row>
    <row r="255" spans="14:22" ht="27.75" customHeight="1">
      <c r="N255" s="12"/>
      <c r="O255" s="12"/>
      <c r="P255" s="12"/>
      <c r="Q255" s="12"/>
      <c r="R255" s="12"/>
      <c r="S255" s="12"/>
      <c r="T255" s="12"/>
      <c r="U255" s="12"/>
      <c r="V255" s="12"/>
    </row>
    <row r="256" spans="14:22" ht="27.75" customHeight="1">
      <c r="N256" s="12"/>
      <c r="O256" s="12"/>
      <c r="P256" s="12"/>
      <c r="Q256" s="12"/>
      <c r="R256" s="12"/>
      <c r="S256" s="12"/>
      <c r="T256" s="12"/>
      <c r="U256" s="12"/>
      <c r="V256" s="12"/>
    </row>
    <row r="257" spans="14:22" ht="27.75" customHeight="1">
      <c r="N257" s="12"/>
      <c r="O257" s="12"/>
      <c r="P257" s="12"/>
      <c r="Q257" s="12"/>
      <c r="R257" s="12"/>
      <c r="S257" s="12"/>
      <c r="T257" s="12"/>
      <c r="U257" s="12"/>
      <c r="V257" s="12"/>
    </row>
    <row r="258" spans="14:22" ht="27.75" customHeight="1">
      <c r="N258" s="12"/>
      <c r="O258" s="12"/>
      <c r="P258" s="12"/>
      <c r="Q258" s="12"/>
      <c r="R258" s="12"/>
      <c r="S258" s="12"/>
      <c r="T258" s="12"/>
      <c r="U258" s="12"/>
      <c r="V258" s="12"/>
    </row>
    <row r="259" spans="14:22" ht="27.75" customHeight="1">
      <c r="N259" s="12"/>
      <c r="O259" s="12"/>
      <c r="P259" s="12"/>
      <c r="Q259" s="12"/>
      <c r="R259" s="12"/>
      <c r="S259" s="12"/>
      <c r="T259" s="12"/>
      <c r="U259" s="12"/>
      <c r="V259" s="12"/>
    </row>
    <row r="260" spans="14:22" ht="27.75" customHeight="1">
      <c r="N260" s="12"/>
      <c r="O260" s="12"/>
      <c r="P260" s="12"/>
      <c r="Q260" s="12"/>
      <c r="R260" s="12"/>
      <c r="S260" s="12"/>
      <c r="T260" s="12"/>
      <c r="U260" s="12"/>
      <c r="V260" s="12"/>
    </row>
    <row r="261" spans="14:22" ht="27.75" customHeight="1">
      <c r="N261" s="12"/>
      <c r="O261" s="12"/>
      <c r="P261" s="12"/>
      <c r="Q261" s="12"/>
      <c r="R261" s="12"/>
      <c r="S261" s="12"/>
      <c r="T261" s="12"/>
      <c r="U261" s="12"/>
      <c r="V261" s="12"/>
    </row>
    <row r="262" spans="14:22" ht="27.75" customHeight="1">
      <c r="N262" s="12"/>
      <c r="O262" s="12"/>
      <c r="P262" s="12"/>
      <c r="Q262" s="12"/>
      <c r="R262" s="12"/>
      <c r="S262" s="12"/>
      <c r="T262" s="12"/>
      <c r="U262" s="12"/>
      <c r="V262" s="12"/>
    </row>
    <row r="263" spans="14:22" ht="27.75" customHeight="1">
      <c r="N263" s="12"/>
      <c r="O263" s="12"/>
      <c r="P263" s="12"/>
      <c r="Q263" s="12"/>
      <c r="R263" s="12"/>
      <c r="S263" s="12"/>
      <c r="T263" s="12"/>
      <c r="U263" s="12"/>
      <c r="V263" s="12"/>
    </row>
    <row r="264" spans="14:22" ht="27.75" customHeight="1">
      <c r="N264" s="12"/>
      <c r="O264" s="12"/>
      <c r="P264" s="12"/>
      <c r="Q264" s="12"/>
      <c r="R264" s="12"/>
      <c r="S264" s="12"/>
      <c r="T264" s="12"/>
      <c r="U264" s="12"/>
      <c r="V264" s="12"/>
    </row>
    <row r="265" spans="14:22" ht="27.75" customHeight="1">
      <c r="N265" s="12"/>
      <c r="O265" s="12"/>
      <c r="P265" s="12"/>
      <c r="Q265" s="12"/>
      <c r="R265" s="12"/>
      <c r="S265" s="12"/>
      <c r="T265" s="12"/>
      <c r="U265" s="12"/>
      <c r="V265" s="12"/>
    </row>
    <row r="266" spans="14:22" ht="27.75" customHeight="1">
      <c r="N266" s="12"/>
      <c r="O266" s="12"/>
      <c r="P266" s="12"/>
      <c r="Q266" s="12"/>
      <c r="R266" s="12"/>
      <c r="S266" s="12"/>
      <c r="T266" s="12"/>
      <c r="U266" s="12"/>
      <c r="V266" s="12"/>
    </row>
    <row r="267" spans="14:22" ht="27.75" customHeight="1">
      <c r="N267" s="12"/>
      <c r="O267" s="12"/>
      <c r="P267" s="12"/>
      <c r="Q267" s="12"/>
      <c r="R267" s="12"/>
      <c r="S267" s="12"/>
      <c r="T267" s="12"/>
      <c r="U267" s="12"/>
      <c r="V267" s="12"/>
    </row>
    <row r="268" spans="14:22" ht="27.75" customHeight="1">
      <c r="N268" s="12"/>
      <c r="O268" s="12"/>
      <c r="P268" s="12"/>
      <c r="Q268" s="12"/>
      <c r="R268" s="12"/>
      <c r="S268" s="12"/>
      <c r="T268" s="12"/>
      <c r="U268" s="12"/>
      <c r="V268" s="12"/>
    </row>
    <row r="269" spans="14:22" ht="27.75" customHeight="1">
      <c r="N269" s="12"/>
      <c r="O269" s="12"/>
      <c r="P269" s="12"/>
      <c r="Q269" s="12"/>
      <c r="R269" s="12"/>
      <c r="S269" s="12"/>
      <c r="T269" s="12"/>
      <c r="U269" s="12"/>
      <c r="V269" s="12"/>
    </row>
    <row r="270" spans="14:22" ht="27.75" customHeight="1">
      <c r="N270" s="12"/>
      <c r="O270" s="12"/>
      <c r="P270" s="12"/>
      <c r="Q270" s="12"/>
      <c r="R270" s="12"/>
      <c r="S270" s="12"/>
      <c r="T270" s="12"/>
      <c r="U270" s="12"/>
      <c r="V270" s="12"/>
    </row>
    <row r="271" spans="14:22" ht="27.75" customHeight="1">
      <c r="N271" s="12"/>
      <c r="O271" s="12"/>
      <c r="P271" s="12"/>
      <c r="Q271" s="12"/>
      <c r="R271" s="12"/>
      <c r="S271" s="12"/>
      <c r="T271" s="12"/>
      <c r="U271" s="12"/>
      <c r="V271" s="12"/>
    </row>
    <row r="272" spans="14:22" ht="27.75" customHeight="1">
      <c r="N272" s="12"/>
      <c r="O272" s="12"/>
      <c r="P272" s="12"/>
      <c r="Q272" s="12"/>
      <c r="R272" s="12"/>
      <c r="S272" s="12"/>
      <c r="T272" s="12"/>
      <c r="U272" s="12"/>
      <c r="V272" s="12"/>
    </row>
    <row r="273" spans="14:22" ht="27.75" customHeight="1">
      <c r="N273" s="12"/>
      <c r="O273" s="12"/>
      <c r="P273" s="12"/>
      <c r="Q273" s="12"/>
      <c r="R273" s="12"/>
      <c r="S273" s="12"/>
      <c r="T273" s="12"/>
      <c r="U273" s="12"/>
      <c r="V273" s="12"/>
    </row>
    <row r="274" spans="14:22" ht="27.75" customHeight="1">
      <c r="N274" s="12"/>
      <c r="O274" s="12"/>
      <c r="P274" s="12"/>
      <c r="Q274" s="12"/>
      <c r="R274" s="12"/>
      <c r="S274" s="12"/>
      <c r="T274" s="12"/>
      <c r="U274" s="12"/>
      <c r="V274" s="12"/>
    </row>
    <row r="275" spans="14:22" ht="27.75" customHeight="1">
      <c r="N275" s="12"/>
      <c r="O275" s="12"/>
      <c r="P275" s="12"/>
      <c r="Q275" s="12"/>
      <c r="R275" s="12"/>
      <c r="S275" s="12"/>
      <c r="T275" s="12"/>
      <c r="U275" s="12"/>
      <c r="V275" s="12"/>
    </row>
    <row r="276" spans="14:22" ht="27.75" customHeight="1">
      <c r="N276" s="12"/>
      <c r="O276" s="12"/>
      <c r="P276" s="12"/>
      <c r="Q276" s="12"/>
      <c r="R276" s="12"/>
      <c r="S276" s="12"/>
      <c r="T276" s="12"/>
      <c r="U276" s="12"/>
      <c r="V276" s="12"/>
    </row>
    <row r="277" spans="14:22" ht="27.75" customHeight="1">
      <c r="N277" s="12"/>
      <c r="O277" s="12"/>
      <c r="P277" s="12"/>
      <c r="Q277" s="12"/>
      <c r="R277" s="12"/>
      <c r="S277" s="12"/>
      <c r="T277" s="12"/>
      <c r="U277" s="12"/>
      <c r="V277" s="12"/>
    </row>
    <row r="278" spans="14:22" ht="27.75" customHeight="1">
      <c r="N278" s="12"/>
      <c r="O278" s="12"/>
      <c r="P278" s="12"/>
      <c r="Q278" s="12"/>
      <c r="R278" s="12"/>
      <c r="S278" s="12"/>
      <c r="T278" s="12"/>
      <c r="U278" s="12"/>
      <c r="V278" s="12"/>
    </row>
    <row r="279" spans="14:22" ht="27.75" customHeight="1">
      <c r="N279" s="12"/>
      <c r="O279" s="12"/>
      <c r="P279" s="12"/>
      <c r="Q279" s="12"/>
      <c r="R279" s="12"/>
      <c r="S279" s="12"/>
      <c r="T279" s="12"/>
      <c r="U279" s="12"/>
      <c r="V279" s="12"/>
    </row>
    <row r="280" spans="14:22" ht="27.75" customHeight="1">
      <c r="N280" s="12"/>
      <c r="O280" s="12"/>
      <c r="P280" s="12"/>
      <c r="Q280" s="12"/>
      <c r="R280" s="12"/>
      <c r="S280" s="12"/>
      <c r="T280" s="12"/>
      <c r="U280" s="12"/>
      <c r="V280" s="12"/>
    </row>
    <row r="281" spans="14:22" ht="27.75" customHeight="1">
      <c r="N281" s="12"/>
      <c r="O281" s="12"/>
      <c r="P281" s="12"/>
      <c r="Q281" s="12"/>
      <c r="R281" s="12"/>
      <c r="S281" s="12"/>
      <c r="T281" s="12"/>
      <c r="U281" s="12"/>
      <c r="V281" s="12"/>
    </row>
    <row r="282" spans="14:22" ht="27.75" customHeight="1">
      <c r="N282" s="12"/>
      <c r="O282" s="12"/>
      <c r="P282" s="12"/>
      <c r="Q282" s="12"/>
      <c r="R282" s="12"/>
      <c r="S282" s="12"/>
      <c r="T282" s="12"/>
      <c r="U282" s="12"/>
      <c r="V282" s="12"/>
    </row>
    <row r="283" spans="14:22" ht="27.75" customHeight="1">
      <c r="N283" s="12"/>
      <c r="O283" s="12"/>
      <c r="P283" s="12"/>
      <c r="Q283" s="12"/>
      <c r="R283" s="12"/>
      <c r="S283" s="12"/>
      <c r="T283" s="12"/>
      <c r="U283" s="12"/>
      <c r="V283" s="12"/>
    </row>
    <row r="284" spans="14:22" ht="27.75" customHeight="1">
      <c r="N284" s="12"/>
      <c r="O284" s="12"/>
      <c r="P284" s="12"/>
      <c r="Q284" s="12"/>
      <c r="R284" s="12"/>
      <c r="S284" s="12"/>
      <c r="T284" s="12"/>
      <c r="U284" s="12"/>
      <c r="V284" s="12"/>
    </row>
    <row r="285" spans="14:22" ht="27.75" customHeight="1">
      <c r="N285" s="12"/>
      <c r="O285" s="12"/>
      <c r="P285" s="12"/>
      <c r="Q285" s="12"/>
      <c r="R285" s="12"/>
      <c r="S285" s="12"/>
      <c r="T285" s="12"/>
      <c r="U285" s="12"/>
      <c r="V285" s="12"/>
    </row>
    <row r="286" spans="14:22" ht="27.75" customHeight="1">
      <c r="N286" s="12"/>
      <c r="O286" s="12"/>
      <c r="P286" s="12"/>
      <c r="Q286" s="12"/>
      <c r="R286" s="12"/>
      <c r="S286" s="12"/>
      <c r="T286" s="12"/>
      <c r="U286" s="12"/>
      <c r="V286" s="12"/>
    </row>
    <row r="287" spans="14:22" ht="27.75" customHeight="1">
      <c r="N287" s="12"/>
      <c r="O287" s="12"/>
      <c r="P287" s="12"/>
      <c r="Q287" s="12"/>
      <c r="R287" s="12"/>
      <c r="S287" s="12"/>
      <c r="T287" s="12"/>
      <c r="U287" s="12"/>
      <c r="V287" s="12"/>
    </row>
    <row r="288" spans="14:22" ht="27.75" customHeight="1">
      <c r="N288" s="12"/>
      <c r="O288" s="12"/>
      <c r="P288" s="12"/>
      <c r="Q288" s="12"/>
      <c r="R288" s="12"/>
      <c r="S288" s="12"/>
      <c r="T288" s="12"/>
      <c r="U288" s="12"/>
      <c r="V288" s="12"/>
    </row>
    <row r="289" spans="14:22" ht="27.75" customHeight="1">
      <c r="N289" s="12"/>
      <c r="O289" s="12"/>
      <c r="P289" s="12"/>
      <c r="Q289" s="12"/>
      <c r="R289" s="12"/>
      <c r="S289" s="12"/>
      <c r="T289" s="12"/>
      <c r="U289" s="12"/>
      <c r="V289" s="12"/>
    </row>
    <row r="290" spans="14:22" ht="27.75" customHeight="1">
      <c r="N290" s="12"/>
      <c r="O290" s="12"/>
      <c r="P290" s="12"/>
      <c r="Q290" s="12"/>
      <c r="R290" s="12"/>
      <c r="S290" s="12"/>
      <c r="T290" s="12"/>
      <c r="U290" s="12"/>
      <c r="V290" s="12"/>
    </row>
    <row r="291" spans="14:22" ht="27.75" customHeight="1">
      <c r="N291" s="12"/>
      <c r="O291" s="12"/>
      <c r="P291" s="12"/>
      <c r="Q291" s="12"/>
      <c r="R291" s="12"/>
      <c r="S291" s="12"/>
      <c r="T291" s="12"/>
      <c r="U291" s="12"/>
      <c r="V291" s="12"/>
    </row>
    <row r="292" spans="14:22" ht="27.75" customHeight="1">
      <c r="N292" s="12"/>
      <c r="O292" s="12"/>
      <c r="P292" s="12"/>
      <c r="Q292" s="12"/>
      <c r="R292" s="12"/>
      <c r="S292" s="12"/>
      <c r="T292" s="12"/>
      <c r="U292" s="12"/>
      <c r="V292" s="12"/>
    </row>
    <row r="293" spans="14:22" ht="27.75" customHeight="1">
      <c r="N293" s="12"/>
      <c r="O293" s="12"/>
      <c r="P293" s="12"/>
      <c r="Q293" s="12"/>
      <c r="R293" s="12"/>
      <c r="S293" s="12"/>
      <c r="T293" s="12"/>
      <c r="U293" s="12"/>
      <c r="V293" s="12"/>
    </row>
    <row r="294" spans="14:22" ht="27.75" customHeight="1">
      <c r="N294" s="12"/>
      <c r="O294" s="12"/>
      <c r="P294" s="12"/>
      <c r="Q294" s="12"/>
      <c r="R294" s="12"/>
      <c r="S294" s="12"/>
      <c r="T294" s="12"/>
      <c r="U294" s="12"/>
      <c r="V294" s="12"/>
    </row>
    <row r="295" spans="14:22" ht="27.75" customHeight="1">
      <c r="N295" s="12"/>
      <c r="O295" s="12"/>
      <c r="P295" s="12"/>
      <c r="Q295" s="12"/>
      <c r="R295" s="12"/>
      <c r="S295" s="12"/>
      <c r="T295" s="12"/>
      <c r="U295" s="12"/>
      <c r="V295" s="12"/>
    </row>
    <row r="296" spans="14:22" ht="27.75" customHeight="1">
      <c r="N296" s="12"/>
      <c r="O296" s="12"/>
      <c r="P296" s="12"/>
      <c r="Q296" s="12"/>
      <c r="R296" s="12"/>
      <c r="S296" s="12"/>
      <c r="T296" s="12"/>
      <c r="U296" s="12"/>
      <c r="V296" s="12"/>
    </row>
    <row r="297" spans="14:22" ht="27.75" customHeight="1">
      <c r="N297" s="12"/>
      <c r="O297" s="12"/>
      <c r="P297" s="12"/>
      <c r="Q297" s="12"/>
      <c r="R297" s="12"/>
      <c r="S297" s="12"/>
      <c r="T297" s="12"/>
      <c r="U297" s="12"/>
      <c r="V297" s="12"/>
    </row>
    <row r="298" spans="14:22" ht="27.75" customHeight="1">
      <c r="N298" s="12"/>
      <c r="O298" s="12"/>
      <c r="P298" s="12"/>
      <c r="Q298" s="12"/>
      <c r="R298" s="12"/>
      <c r="S298" s="12"/>
      <c r="T298" s="12"/>
      <c r="U298" s="12"/>
      <c r="V298" s="12"/>
    </row>
    <row r="299" spans="14:22" ht="27.75" customHeight="1">
      <c r="N299" s="12"/>
      <c r="O299" s="12"/>
      <c r="P299" s="12"/>
      <c r="Q299" s="12"/>
      <c r="R299" s="12"/>
      <c r="S299" s="12"/>
      <c r="T299" s="12"/>
      <c r="U299" s="12"/>
      <c r="V299" s="12"/>
    </row>
    <row r="300" spans="14:22" ht="27.75" customHeight="1">
      <c r="N300" s="12"/>
      <c r="O300" s="12"/>
      <c r="P300" s="12"/>
      <c r="Q300" s="12"/>
      <c r="R300" s="12"/>
      <c r="S300" s="12"/>
      <c r="T300" s="12"/>
      <c r="U300" s="12"/>
      <c r="V300" s="12"/>
    </row>
    <row r="301" spans="14:22" ht="27.75" customHeight="1">
      <c r="N301" s="12"/>
      <c r="O301" s="12"/>
      <c r="P301" s="12"/>
      <c r="Q301" s="12"/>
      <c r="R301" s="12"/>
      <c r="S301" s="12"/>
      <c r="T301" s="12"/>
      <c r="U301" s="12"/>
      <c r="V301" s="12"/>
    </row>
    <row r="302" spans="14:22" ht="27.75" customHeight="1">
      <c r="N302" s="12"/>
      <c r="O302" s="12"/>
      <c r="P302" s="12"/>
      <c r="Q302" s="12"/>
      <c r="R302" s="12"/>
      <c r="S302" s="12"/>
      <c r="T302" s="12"/>
      <c r="U302" s="12"/>
      <c r="V302" s="12"/>
    </row>
    <row r="303" spans="14:22" ht="27.75" customHeight="1">
      <c r="N303" s="12"/>
      <c r="O303" s="12"/>
      <c r="P303" s="12"/>
      <c r="Q303" s="12"/>
      <c r="R303" s="12"/>
      <c r="S303" s="12"/>
      <c r="T303" s="12"/>
      <c r="U303" s="12"/>
      <c r="V303" s="12"/>
    </row>
    <row r="304" spans="14:22" ht="27.75" customHeight="1">
      <c r="N304" s="12"/>
      <c r="O304" s="12"/>
      <c r="P304" s="12"/>
      <c r="Q304" s="12"/>
      <c r="R304" s="12"/>
      <c r="S304" s="12"/>
      <c r="T304" s="12"/>
      <c r="U304" s="12"/>
      <c r="V304" s="12"/>
    </row>
    <row r="305" spans="14:22" ht="27.75" customHeight="1">
      <c r="N305" s="12"/>
      <c r="O305" s="12"/>
      <c r="P305" s="12"/>
      <c r="Q305" s="12"/>
      <c r="R305" s="12"/>
      <c r="S305" s="12"/>
      <c r="T305" s="12"/>
      <c r="U305" s="12"/>
      <c r="V305" s="12"/>
    </row>
    <row r="306" spans="14:22" ht="27.75" customHeight="1">
      <c r="N306" s="12"/>
      <c r="O306" s="12"/>
      <c r="P306" s="12"/>
      <c r="Q306" s="12"/>
      <c r="R306" s="12"/>
      <c r="S306" s="12"/>
      <c r="T306" s="12"/>
      <c r="U306" s="12"/>
      <c r="V306" s="12"/>
    </row>
    <row r="307" spans="14:22" ht="27.75" customHeight="1">
      <c r="N307" s="12"/>
      <c r="O307" s="12"/>
      <c r="P307" s="12"/>
      <c r="Q307" s="12"/>
      <c r="R307" s="12"/>
      <c r="S307" s="12"/>
      <c r="T307" s="12"/>
      <c r="U307" s="12"/>
      <c r="V307" s="12"/>
    </row>
    <row r="308" spans="14:22" ht="27.75" customHeight="1">
      <c r="N308" s="12"/>
      <c r="O308" s="12"/>
      <c r="P308" s="12"/>
      <c r="Q308" s="12"/>
      <c r="R308" s="12"/>
      <c r="S308" s="12"/>
      <c r="T308" s="12"/>
      <c r="U308" s="12"/>
      <c r="V308" s="12"/>
    </row>
    <row r="309" spans="14:22" ht="27.75" customHeight="1">
      <c r="N309" s="12"/>
      <c r="O309" s="12"/>
      <c r="P309" s="12"/>
      <c r="Q309" s="12"/>
      <c r="R309" s="12"/>
      <c r="S309" s="12"/>
      <c r="T309" s="12"/>
      <c r="U309" s="12"/>
      <c r="V309" s="12"/>
    </row>
    <row r="310" spans="14:22" ht="27.75" customHeight="1">
      <c r="N310" s="12"/>
      <c r="O310" s="12"/>
      <c r="P310" s="12"/>
      <c r="Q310" s="12"/>
      <c r="R310" s="12"/>
      <c r="S310" s="12"/>
      <c r="T310" s="12"/>
      <c r="U310" s="12"/>
      <c r="V310" s="12"/>
    </row>
    <row r="311" spans="14:22" ht="27.75" customHeight="1">
      <c r="N311" s="12"/>
      <c r="O311" s="12"/>
      <c r="P311" s="12"/>
      <c r="Q311" s="12"/>
      <c r="R311" s="12"/>
      <c r="S311" s="12"/>
      <c r="T311" s="12"/>
      <c r="U311" s="12"/>
      <c r="V311" s="12"/>
    </row>
    <row r="312" spans="14:22" ht="27.75" customHeight="1">
      <c r="N312" s="12"/>
      <c r="O312" s="12"/>
      <c r="P312" s="12"/>
      <c r="Q312" s="12"/>
      <c r="R312" s="12"/>
      <c r="S312" s="12"/>
      <c r="T312" s="12"/>
      <c r="U312" s="12"/>
      <c r="V312" s="12"/>
    </row>
    <row r="313" spans="14:22" ht="27.75" customHeight="1">
      <c r="N313" s="12"/>
      <c r="O313" s="12"/>
      <c r="P313" s="12"/>
      <c r="Q313" s="12"/>
      <c r="R313" s="12"/>
      <c r="S313" s="12"/>
      <c r="T313" s="12"/>
      <c r="U313" s="12"/>
      <c r="V313" s="12"/>
    </row>
    <row r="314" spans="14:22" ht="27.75" customHeight="1">
      <c r="N314" s="12"/>
      <c r="O314" s="12"/>
      <c r="P314" s="12"/>
      <c r="Q314" s="12"/>
      <c r="R314" s="12"/>
      <c r="S314" s="12"/>
      <c r="T314" s="12"/>
      <c r="U314" s="12"/>
      <c r="V314" s="12"/>
    </row>
    <row r="315" spans="14:22" ht="27.75" customHeight="1">
      <c r="N315" s="12"/>
      <c r="O315" s="12"/>
      <c r="P315" s="12"/>
      <c r="Q315" s="12"/>
      <c r="R315" s="12"/>
      <c r="S315" s="12"/>
      <c r="T315" s="12"/>
      <c r="U315" s="12"/>
      <c r="V315" s="12"/>
    </row>
    <row r="316" spans="14:22" ht="27.75" customHeight="1">
      <c r="N316" s="12"/>
      <c r="O316" s="12"/>
      <c r="P316" s="12"/>
      <c r="Q316" s="12"/>
      <c r="R316" s="12"/>
      <c r="S316" s="12"/>
      <c r="T316" s="12"/>
      <c r="U316" s="12"/>
      <c r="V316" s="12"/>
    </row>
    <row r="317" spans="14:22" ht="27.75" customHeight="1">
      <c r="N317" s="12"/>
      <c r="O317" s="12"/>
      <c r="P317" s="12"/>
      <c r="Q317" s="12"/>
      <c r="R317" s="12"/>
      <c r="S317" s="12"/>
      <c r="T317" s="12"/>
      <c r="U317" s="12"/>
      <c r="V317" s="12"/>
    </row>
    <row r="318" spans="14:22" ht="27.75" customHeight="1">
      <c r="N318" s="12"/>
      <c r="O318" s="12"/>
      <c r="P318" s="12"/>
      <c r="Q318" s="12"/>
      <c r="R318" s="12"/>
      <c r="S318" s="12"/>
      <c r="T318" s="12"/>
      <c r="U318" s="12"/>
      <c r="V318" s="12"/>
    </row>
    <row r="319" spans="14:22" ht="27.75" customHeight="1">
      <c r="N319" s="12"/>
      <c r="O319" s="12"/>
      <c r="P319" s="12"/>
      <c r="Q319" s="12"/>
      <c r="R319" s="12"/>
      <c r="S319" s="12"/>
      <c r="T319" s="12"/>
      <c r="U319" s="12"/>
      <c r="V319" s="12"/>
    </row>
    <row r="320" spans="14:22" ht="27.75" customHeight="1">
      <c r="N320" s="12"/>
      <c r="O320" s="12"/>
      <c r="P320" s="12"/>
      <c r="Q320" s="12"/>
      <c r="R320" s="12"/>
      <c r="S320" s="12"/>
      <c r="T320" s="12"/>
      <c r="U320" s="12"/>
      <c r="V320" s="12"/>
    </row>
    <row r="321" spans="14:22" ht="27.75" customHeight="1">
      <c r="N321" s="12"/>
      <c r="O321" s="12"/>
      <c r="P321" s="12"/>
      <c r="Q321" s="12"/>
      <c r="R321" s="12"/>
      <c r="S321" s="12"/>
      <c r="T321" s="12"/>
      <c r="U321" s="12"/>
      <c r="V321" s="12"/>
    </row>
    <row r="322" spans="14:22" ht="27.75" customHeight="1">
      <c r="N322" s="12"/>
      <c r="O322" s="12"/>
      <c r="P322" s="12"/>
      <c r="Q322" s="12"/>
      <c r="R322" s="12"/>
      <c r="S322" s="12"/>
      <c r="T322" s="12"/>
      <c r="U322" s="12"/>
      <c r="V322" s="12"/>
    </row>
    <row r="323" spans="14:22" ht="27.75" customHeight="1">
      <c r="N323" s="12"/>
      <c r="O323" s="12"/>
      <c r="P323" s="12"/>
      <c r="Q323" s="12"/>
      <c r="R323" s="12"/>
      <c r="S323" s="12"/>
      <c r="T323" s="12"/>
      <c r="U323" s="12"/>
      <c r="V323" s="12"/>
    </row>
    <row r="324" spans="14:22" ht="27.75" customHeight="1">
      <c r="N324" s="12"/>
      <c r="O324" s="12"/>
      <c r="P324" s="12"/>
      <c r="Q324" s="12"/>
      <c r="R324" s="12"/>
      <c r="S324" s="12"/>
      <c r="T324" s="12"/>
      <c r="U324" s="12"/>
      <c r="V324" s="12"/>
    </row>
    <row r="325" spans="14:22" ht="27.75" customHeight="1">
      <c r="N325" s="12"/>
      <c r="O325" s="12"/>
      <c r="P325" s="12"/>
      <c r="Q325" s="12"/>
      <c r="R325" s="12"/>
      <c r="S325" s="12"/>
      <c r="T325" s="12"/>
      <c r="U325" s="12"/>
      <c r="V325" s="12"/>
    </row>
    <row r="326" spans="14:22" ht="27.75" customHeight="1">
      <c r="N326" s="12"/>
      <c r="O326" s="12"/>
      <c r="P326" s="12"/>
      <c r="Q326" s="12"/>
      <c r="R326" s="12"/>
      <c r="S326" s="12"/>
      <c r="T326" s="12"/>
      <c r="U326" s="12"/>
      <c r="V326" s="12"/>
    </row>
    <row r="327" spans="14:22" ht="27.75" customHeight="1">
      <c r="N327" s="12"/>
      <c r="O327" s="12"/>
      <c r="P327" s="12"/>
      <c r="Q327" s="12"/>
      <c r="R327" s="12"/>
      <c r="S327" s="12"/>
      <c r="T327" s="12"/>
      <c r="U327" s="12"/>
      <c r="V327" s="12"/>
    </row>
    <row r="328" spans="14:22" ht="27.75" customHeight="1">
      <c r="N328" s="12"/>
      <c r="O328" s="12"/>
      <c r="P328" s="12"/>
      <c r="Q328" s="12"/>
      <c r="R328" s="12"/>
      <c r="S328" s="12"/>
      <c r="T328" s="12"/>
      <c r="U328" s="12"/>
      <c r="V328" s="12"/>
    </row>
    <row r="329" spans="14:22" ht="27.75" customHeight="1">
      <c r="N329" s="12"/>
      <c r="O329" s="12"/>
      <c r="P329" s="12"/>
      <c r="Q329" s="12"/>
      <c r="R329" s="12"/>
      <c r="S329" s="12"/>
      <c r="T329" s="12"/>
      <c r="U329" s="12"/>
      <c r="V329" s="12"/>
    </row>
    <row r="330" spans="14:22" ht="27.75" customHeight="1">
      <c r="N330" s="12"/>
      <c r="O330" s="12"/>
      <c r="P330" s="12"/>
      <c r="Q330" s="12"/>
      <c r="R330" s="12"/>
      <c r="S330" s="12"/>
      <c r="T330" s="12"/>
      <c r="U330" s="12"/>
      <c r="V330" s="12"/>
    </row>
    <row r="331" spans="14:22" ht="27.75" customHeight="1">
      <c r="N331" s="12"/>
      <c r="O331" s="12"/>
      <c r="P331" s="12"/>
      <c r="Q331" s="12"/>
      <c r="R331" s="12"/>
      <c r="S331" s="12"/>
      <c r="T331" s="12"/>
      <c r="U331" s="12"/>
      <c r="V331" s="12"/>
    </row>
    <row r="332" spans="14:22" ht="27.75" customHeight="1">
      <c r="N332" s="12"/>
      <c r="O332" s="12"/>
      <c r="P332" s="12"/>
      <c r="Q332" s="12"/>
      <c r="R332" s="12"/>
      <c r="S332" s="12"/>
      <c r="T332" s="12"/>
      <c r="U332" s="12"/>
      <c r="V332" s="12"/>
    </row>
    <row r="333" spans="14:22" ht="27.75" customHeight="1">
      <c r="N333" s="12"/>
      <c r="O333" s="12"/>
      <c r="P333" s="12"/>
      <c r="Q333" s="12"/>
      <c r="R333" s="12"/>
      <c r="S333" s="12"/>
      <c r="T333" s="12"/>
      <c r="U333" s="12"/>
      <c r="V333" s="12"/>
    </row>
    <row r="334" spans="14:22" ht="27.75" customHeight="1">
      <c r="N334" s="12"/>
      <c r="O334" s="12"/>
      <c r="P334" s="12"/>
      <c r="Q334" s="12"/>
      <c r="R334" s="12"/>
      <c r="S334" s="12"/>
      <c r="T334" s="12"/>
      <c r="U334" s="12"/>
      <c r="V334" s="12"/>
    </row>
    <row r="335" spans="14:22" ht="27.75" customHeight="1">
      <c r="N335" s="12"/>
      <c r="O335" s="12"/>
      <c r="P335" s="12"/>
      <c r="Q335" s="12"/>
      <c r="R335" s="12"/>
      <c r="S335" s="12"/>
      <c r="T335" s="12"/>
      <c r="U335" s="12"/>
      <c r="V335" s="12"/>
    </row>
    <row r="336" spans="14:22" ht="27.75" customHeight="1">
      <c r="N336" s="12"/>
      <c r="O336" s="12"/>
      <c r="P336" s="12"/>
      <c r="Q336" s="12"/>
      <c r="R336" s="12"/>
      <c r="S336" s="12"/>
      <c r="T336" s="12"/>
      <c r="U336" s="12"/>
      <c r="V336" s="12"/>
    </row>
    <row r="337" spans="14:22" ht="27.75" customHeight="1">
      <c r="N337" s="12"/>
      <c r="O337" s="12"/>
      <c r="P337" s="12"/>
      <c r="Q337" s="12"/>
      <c r="R337" s="12"/>
      <c r="S337" s="12"/>
      <c r="T337" s="12"/>
      <c r="U337" s="12"/>
      <c r="V337" s="12"/>
    </row>
    <row r="338" spans="14:22" ht="27.75" customHeight="1">
      <c r="N338" s="12"/>
      <c r="O338" s="12"/>
      <c r="P338" s="12"/>
      <c r="Q338" s="12"/>
      <c r="R338" s="12"/>
      <c r="S338" s="12"/>
      <c r="T338" s="12"/>
      <c r="U338" s="12"/>
      <c r="V338" s="12"/>
    </row>
    <row r="339" spans="14:22" ht="27.75" customHeight="1">
      <c r="N339" s="12"/>
      <c r="O339" s="12"/>
      <c r="P339" s="12"/>
      <c r="Q339" s="12"/>
      <c r="R339" s="12"/>
      <c r="S339" s="12"/>
      <c r="T339" s="12"/>
      <c r="U339" s="12"/>
      <c r="V339" s="12"/>
    </row>
    <row r="340" spans="14:22" ht="27.75" customHeight="1">
      <c r="N340" s="12"/>
      <c r="O340" s="12"/>
      <c r="P340" s="12"/>
      <c r="Q340" s="12"/>
      <c r="R340" s="12"/>
      <c r="S340" s="12"/>
      <c r="T340" s="12"/>
      <c r="U340" s="12"/>
      <c r="V340" s="12"/>
    </row>
    <row r="341" spans="14:22" ht="27.75" customHeight="1">
      <c r="N341" s="12"/>
      <c r="O341" s="12"/>
      <c r="P341" s="12"/>
      <c r="Q341" s="12"/>
      <c r="R341" s="12"/>
      <c r="S341" s="12"/>
      <c r="T341" s="12"/>
      <c r="U341" s="12"/>
      <c r="V341" s="12"/>
    </row>
    <row r="342" spans="14:22" ht="27.75" customHeight="1">
      <c r="N342" s="12"/>
      <c r="O342" s="12"/>
      <c r="P342" s="12"/>
      <c r="Q342" s="12"/>
      <c r="R342" s="12"/>
      <c r="S342" s="12"/>
      <c r="T342" s="12"/>
      <c r="U342" s="12"/>
      <c r="V342" s="12"/>
    </row>
    <row r="343" spans="14:22" ht="27.75" customHeight="1">
      <c r="N343" s="12"/>
      <c r="O343" s="12"/>
      <c r="P343" s="12"/>
      <c r="Q343" s="12"/>
      <c r="R343" s="12"/>
      <c r="S343" s="12"/>
      <c r="T343" s="12"/>
      <c r="U343" s="12"/>
      <c r="V343" s="12"/>
    </row>
    <row r="344" spans="14:22" ht="27.75" customHeight="1">
      <c r="N344" s="12"/>
      <c r="O344" s="12"/>
      <c r="P344" s="12"/>
      <c r="Q344" s="12"/>
      <c r="R344" s="12"/>
      <c r="S344" s="12"/>
      <c r="T344" s="12"/>
      <c r="U344" s="12"/>
      <c r="V344" s="12"/>
    </row>
    <row r="345" spans="14:22" ht="27.75" customHeight="1">
      <c r="N345" s="12"/>
      <c r="O345" s="12"/>
      <c r="P345" s="12"/>
      <c r="Q345" s="12"/>
      <c r="R345" s="12"/>
      <c r="S345" s="12"/>
      <c r="T345" s="12"/>
      <c r="U345" s="12"/>
      <c r="V345" s="12"/>
    </row>
    <row r="346" spans="14:22" ht="27.75" customHeight="1">
      <c r="N346" s="12"/>
      <c r="O346" s="12"/>
      <c r="P346" s="12"/>
      <c r="Q346" s="12"/>
      <c r="R346" s="12"/>
      <c r="S346" s="12"/>
      <c r="T346" s="12"/>
      <c r="U346" s="12"/>
      <c r="V346" s="12"/>
    </row>
    <row r="347" spans="14:22" ht="27.75" customHeight="1">
      <c r="N347" s="12"/>
      <c r="O347" s="12"/>
      <c r="P347" s="12"/>
      <c r="Q347" s="12"/>
      <c r="R347" s="12"/>
      <c r="S347" s="12"/>
      <c r="T347" s="12"/>
      <c r="U347" s="12"/>
      <c r="V347" s="12"/>
    </row>
    <row r="348" spans="14:22" ht="27.75" customHeight="1">
      <c r="N348" s="12"/>
      <c r="O348" s="12"/>
      <c r="P348" s="12"/>
      <c r="Q348" s="12"/>
      <c r="R348" s="12"/>
      <c r="S348" s="12"/>
      <c r="T348" s="12"/>
      <c r="U348" s="12"/>
      <c r="V348" s="12"/>
    </row>
    <row r="349" spans="14:22" ht="27.75" customHeight="1">
      <c r="N349" s="12"/>
      <c r="O349" s="12"/>
      <c r="P349" s="12"/>
      <c r="Q349" s="12"/>
      <c r="R349" s="12"/>
      <c r="S349" s="12"/>
      <c r="T349" s="12"/>
      <c r="U349" s="12"/>
      <c r="V349" s="12"/>
    </row>
    <row r="350" spans="14:22" ht="27.75" customHeight="1">
      <c r="N350" s="12"/>
      <c r="O350" s="12"/>
      <c r="P350" s="12"/>
      <c r="Q350" s="12"/>
      <c r="R350" s="12"/>
      <c r="S350" s="12"/>
      <c r="T350" s="12"/>
      <c r="U350" s="12"/>
      <c r="V350" s="12"/>
    </row>
    <row r="351" spans="14:22" ht="27.75" customHeight="1">
      <c r="N351" s="12"/>
      <c r="O351" s="12"/>
      <c r="P351" s="12"/>
      <c r="Q351" s="12"/>
      <c r="R351" s="12"/>
      <c r="S351" s="12"/>
      <c r="T351" s="12"/>
      <c r="U351" s="12"/>
      <c r="V351" s="12"/>
    </row>
    <row r="352" spans="14:22" ht="27.75" customHeight="1">
      <c r="N352" s="12"/>
      <c r="O352" s="12"/>
      <c r="P352" s="12"/>
      <c r="Q352" s="12"/>
      <c r="R352" s="12"/>
      <c r="S352" s="12"/>
      <c r="T352" s="12"/>
      <c r="U352" s="12"/>
      <c r="V352" s="12"/>
    </row>
    <row r="353" spans="14:22" ht="27.75" customHeight="1">
      <c r="N353" s="12"/>
      <c r="O353" s="12"/>
      <c r="P353" s="12"/>
      <c r="Q353" s="12"/>
      <c r="R353" s="12"/>
      <c r="S353" s="12"/>
      <c r="T353" s="12"/>
      <c r="U353" s="12"/>
      <c r="V353" s="12"/>
    </row>
    <row r="354" spans="14:22" ht="27.75" customHeight="1">
      <c r="N354" s="12"/>
      <c r="O354" s="12"/>
      <c r="P354" s="12"/>
      <c r="Q354" s="12"/>
      <c r="R354" s="12"/>
      <c r="S354" s="12"/>
      <c r="T354" s="12"/>
      <c r="U354" s="12"/>
      <c r="V354" s="12"/>
    </row>
    <row r="355" spans="14:22" ht="27.75" customHeight="1">
      <c r="N355" s="12"/>
      <c r="O355" s="12"/>
      <c r="P355" s="12"/>
      <c r="Q355" s="12"/>
      <c r="R355" s="12"/>
      <c r="S355" s="12"/>
      <c r="T355" s="12"/>
      <c r="U355" s="12"/>
      <c r="V355" s="12"/>
    </row>
    <row r="356" spans="14:22" ht="27.75" customHeight="1">
      <c r="N356" s="12"/>
      <c r="O356" s="12"/>
      <c r="P356" s="12"/>
      <c r="Q356" s="12"/>
      <c r="R356" s="12"/>
      <c r="S356" s="12"/>
      <c r="T356" s="12"/>
      <c r="U356" s="12"/>
      <c r="V356" s="12"/>
    </row>
    <row r="357" spans="14:22" ht="27.75" customHeight="1">
      <c r="N357" s="12"/>
      <c r="O357" s="12"/>
      <c r="P357" s="12"/>
      <c r="Q357" s="12"/>
      <c r="R357" s="12"/>
      <c r="S357" s="12"/>
      <c r="T357" s="12"/>
      <c r="U357" s="12"/>
      <c r="V357" s="12"/>
    </row>
    <row r="358" spans="14:22" ht="27.75" customHeight="1">
      <c r="N358" s="12"/>
      <c r="O358" s="12"/>
      <c r="P358" s="12"/>
      <c r="Q358" s="12"/>
      <c r="R358" s="12"/>
      <c r="S358" s="12"/>
      <c r="T358" s="12"/>
      <c r="U358" s="12"/>
      <c r="V358" s="12"/>
    </row>
    <row r="359" spans="14:22" ht="27.75" customHeight="1">
      <c r="N359" s="12"/>
      <c r="O359" s="12"/>
      <c r="P359" s="12"/>
      <c r="Q359" s="12"/>
      <c r="R359" s="12"/>
      <c r="S359" s="12"/>
      <c r="T359" s="12"/>
      <c r="U359" s="12"/>
      <c r="V359" s="12"/>
    </row>
    <row r="360" spans="14:22" ht="27.75" customHeight="1">
      <c r="N360" s="12"/>
      <c r="O360" s="12"/>
      <c r="P360" s="12"/>
      <c r="Q360" s="12"/>
      <c r="R360" s="12"/>
      <c r="S360" s="12"/>
      <c r="T360" s="12"/>
      <c r="U360" s="12"/>
      <c r="V360" s="12"/>
    </row>
    <row r="361" spans="14:22" ht="27.75" customHeight="1">
      <c r="N361" s="12"/>
      <c r="O361" s="12"/>
      <c r="P361" s="12"/>
      <c r="Q361" s="12"/>
      <c r="R361" s="12"/>
      <c r="S361" s="12"/>
      <c r="T361" s="12"/>
      <c r="U361" s="12"/>
      <c r="V361" s="12"/>
    </row>
    <row r="362" spans="14:22" ht="27.75" customHeight="1">
      <c r="N362" s="12"/>
      <c r="O362" s="12"/>
      <c r="P362" s="12"/>
      <c r="Q362" s="12"/>
      <c r="R362" s="12"/>
      <c r="S362" s="12"/>
      <c r="T362" s="12"/>
      <c r="U362" s="12"/>
      <c r="V362" s="12"/>
    </row>
    <row r="363" spans="14:22" ht="27.75" customHeight="1">
      <c r="N363" s="12"/>
      <c r="O363" s="12"/>
      <c r="P363" s="12"/>
      <c r="Q363" s="12"/>
      <c r="R363" s="12"/>
      <c r="S363" s="12"/>
      <c r="T363" s="12"/>
      <c r="U363" s="12"/>
      <c r="V363" s="12"/>
    </row>
    <row r="364" spans="14:22" ht="27.75" customHeight="1">
      <c r="N364" s="12"/>
      <c r="O364" s="12"/>
      <c r="P364" s="12"/>
      <c r="Q364" s="12"/>
      <c r="R364" s="12"/>
      <c r="S364" s="12"/>
      <c r="T364" s="12"/>
      <c r="U364" s="12"/>
      <c r="V364" s="12"/>
    </row>
    <row r="365" spans="14:22" ht="27.75" customHeight="1">
      <c r="N365" s="12"/>
      <c r="O365" s="12"/>
      <c r="P365" s="12"/>
      <c r="Q365" s="12"/>
      <c r="R365" s="12"/>
      <c r="S365" s="12"/>
      <c r="T365" s="12"/>
      <c r="U365" s="12"/>
      <c r="V365" s="12"/>
    </row>
    <row r="366" spans="14:22" ht="27.75" customHeight="1">
      <c r="N366" s="12"/>
      <c r="O366" s="12"/>
      <c r="P366" s="12"/>
      <c r="Q366" s="12"/>
      <c r="R366" s="12"/>
      <c r="S366" s="12"/>
      <c r="T366" s="12"/>
      <c r="U366" s="12"/>
      <c r="V366" s="12"/>
    </row>
    <row r="367" spans="14:22" ht="27.75" customHeight="1">
      <c r="N367" s="12"/>
      <c r="O367" s="12"/>
      <c r="P367" s="12"/>
      <c r="Q367" s="12"/>
      <c r="R367" s="12"/>
      <c r="S367" s="12"/>
      <c r="T367" s="12"/>
      <c r="U367" s="12"/>
      <c r="V367" s="12"/>
    </row>
    <row r="368" spans="14:22" ht="27.75" customHeight="1">
      <c r="N368" s="12"/>
      <c r="O368" s="12"/>
      <c r="P368" s="12"/>
      <c r="Q368" s="12"/>
      <c r="R368" s="12"/>
      <c r="S368" s="12"/>
      <c r="T368" s="12"/>
      <c r="U368" s="12"/>
      <c r="V368" s="12"/>
    </row>
  </sheetData>
  <mergeCells count="98">
    <mergeCell ref="M128:M129"/>
    <mergeCell ref="H101:H102"/>
    <mergeCell ref="I101:I102"/>
    <mergeCell ref="J101:J102"/>
    <mergeCell ref="L101:L102"/>
    <mergeCell ref="M101:M102"/>
    <mergeCell ref="A127:A129"/>
    <mergeCell ref="B127:B129"/>
    <mergeCell ref="C127:C129"/>
    <mergeCell ref="D127:D129"/>
    <mergeCell ref="E127:E129"/>
    <mergeCell ref="F127:F129"/>
    <mergeCell ref="G127:G129"/>
    <mergeCell ref="H127:M127"/>
    <mergeCell ref="H111:H112"/>
    <mergeCell ref="I111:I112"/>
    <mergeCell ref="J111:J112"/>
    <mergeCell ref="L111:L112"/>
    <mergeCell ref="M111:M112"/>
    <mergeCell ref="F110:F112"/>
    <mergeCell ref="G110:G112"/>
    <mergeCell ref="H110:M110"/>
    <mergeCell ref="H128:H129"/>
    <mergeCell ref="I128:I129"/>
    <mergeCell ref="K128:K129"/>
    <mergeCell ref="J128:J129"/>
    <mergeCell ref="L128:L129"/>
    <mergeCell ref="A110:A112"/>
    <mergeCell ref="B110:B112"/>
    <mergeCell ref="C110:C112"/>
    <mergeCell ref="D110:D112"/>
    <mergeCell ref="E110:E112"/>
    <mergeCell ref="A100:A102"/>
    <mergeCell ref="B100:B102"/>
    <mergeCell ref="C100:C102"/>
    <mergeCell ref="D100:D102"/>
    <mergeCell ref="E100:E102"/>
    <mergeCell ref="F100:F102"/>
    <mergeCell ref="G100:G102"/>
    <mergeCell ref="H100:M100"/>
    <mergeCell ref="B1:B3"/>
    <mergeCell ref="C1:C3"/>
    <mergeCell ref="E1:E3"/>
    <mergeCell ref="F47:F49"/>
    <mergeCell ref="G47:G49"/>
    <mergeCell ref="H47:M47"/>
    <mergeCell ref="H48:H49"/>
    <mergeCell ref="I48:I49"/>
    <mergeCell ref="J48:J49"/>
    <mergeCell ref="L48:L49"/>
    <mergeCell ref="M48:M49"/>
    <mergeCell ref="F74:F76"/>
    <mergeCell ref="A1:A3"/>
    <mergeCell ref="M2:M3"/>
    <mergeCell ref="D1:D3"/>
    <mergeCell ref="H2:H3"/>
    <mergeCell ref="I2:I3"/>
    <mergeCell ref="J2:J3"/>
    <mergeCell ref="L2:L3"/>
    <mergeCell ref="F1:F3"/>
    <mergeCell ref="G1:G3"/>
    <mergeCell ref="H1:M1"/>
    <mergeCell ref="K2:K3"/>
    <mergeCell ref="A47:A49"/>
    <mergeCell ref="B47:B49"/>
    <mergeCell ref="C47:C49"/>
    <mergeCell ref="D47:D49"/>
    <mergeCell ref="E47:E49"/>
    <mergeCell ref="A74:A76"/>
    <mergeCell ref="B74:B76"/>
    <mergeCell ref="C74:C76"/>
    <mergeCell ref="D74:D76"/>
    <mergeCell ref="E74:E76"/>
    <mergeCell ref="G74:G76"/>
    <mergeCell ref="H74:M74"/>
    <mergeCell ref="H75:H76"/>
    <mergeCell ref="I75:I76"/>
    <mergeCell ref="J75:J76"/>
    <mergeCell ref="L75:L76"/>
    <mergeCell ref="M75:M76"/>
    <mergeCell ref="A88:A90"/>
    <mergeCell ref="B88:B90"/>
    <mergeCell ref="C88:C90"/>
    <mergeCell ref="D88:D90"/>
    <mergeCell ref="E88:E90"/>
    <mergeCell ref="F88:F90"/>
    <mergeCell ref="G88:G90"/>
    <mergeCell ref="H88:M88"/>
    <mergeCell ref="H89:H90"/>
    <mergeCell ref="I89:I90"/>
    <mergeCell ref="J89:J90"/>
    <mergeCell ref="L89:L90"/>
    <mergeCell ref="M89:M90"/>
    <mergeCell ref="K48:K49"/>
    <mergeCell ref="K75:K76"/>
    <mergeCell ref="K89:K90"/>
    <mergeCell ref="K101:K102"/>
    <mergeCell ref="K111:K11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9"/>
  <sheetViews>
    <sheetView rightToLeft="1" tabSelected="1" zoomScale="95" zoomScaleNormal="95" workbookViewId="0">
      <pane ySplit="1" topLeftCell="A2" activePane="bottomLeft" state="frozen"/>
      <selection pane="bottomLeft" activeCell="A127" sqref="A127:XFD128"/>
    </sheetView>
  </sheetViews>
  <sheetFormatPr defaultRowHeight="33" customHeight="1"/>
  <cols>
    <col min="1" max="1" width="6" style="10" customWidth="1"/>
    <col min="2" max="2" width="11.28515625" style="10" customWidth="1"/>
    <col min="3" max="3" width="14.5703125" style="10" customWidth="1"/>
    <col min="4" max="4" width="18" style="10" customWidth="1"/>
    <col min="5" max="5" width="13.7109375" style="10" customWidth="1"/>
    <col min="6" max="6" width="30.85546875" style="13" customWidth="1"/>
    <col min="7" max="7" width="16.28515625" style="10" customWidth="1"/>
    <col min="8" max="10" width="9.140625" style="10"/>
    <col min="11" max="11" width="23.5703125" style="10" customWidth="1"/>
    <col min="12" max="12" width="17.28515625" style="10" customWidth="1"/>
    <col min="13" max="16384" width="9.140625" style="10"/>
  </cols>
  <sheetData>
    <row r="1" spans="1:61" s="6" customFormat="1" ht="27.75" customHeight="1">
      <c r="A1" s="54" t="s">
        <v>27</v>
      </c>
      <c r="B1" s="57" t="s">
        <v>0</v>
      </c>
      <c r="C1" s="57" t="s">
        <v>1</v>
      </c>
      <c r="D1" s="57" t="s">
        <v>10</v>
      </c>
      <c r="E1" s="57" t="s">
        <v>353</v>
      </c>
      <c r="F1" s="54" t="s">
        <v>354</v>
      </c>
      <c r="G1" s="57" t="s">
        <v>3</v>
      </c>
      <c r="H1" s="60" t="s">
        <v>4</v>
      </c>
      <c r="I1" s="61"/>
      <c r="J1" s="61"/>
      <c r="K1" s="61"/>
      <c r="L1" s="6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61" s="6" customFormat="1" ht="27.75" customHeight="1">
      <c r="A2" s="55"/>
      <c r="B2" s="58"/>
      <c r="C2" s="58"/>
      <c r="D2" s="58"/>
      <c r="E2" s="58"/>
      <c r="F2" s="55"/>
      <c r="G2" s="58"/>
      <c r="H2" s="57" t="s">
        <v>5</v>
      </c>
      <c r="I2" s="57" t="s">
        <v>6</v>
      </c>
      <c r="J2" s="57" t="s">
        <v>7</v>
      </c>
      <c r="K2" s="50" t="s">
        <v>352</v>
      </c>
      <c r="L2" s="54" t="s">
        <v>8</v>
      </c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61" s="6" customFormat="1" ht="27.75" customHeight="1">
      <c r="A3" s="56"/>
      <c r="B3" s="59"/>
      <c r="C3" s="59"/>
      <c r="D3" s="59"/>
      <c r="E3" s="59"/>
      <c r="F3" s="56"/>
      <c r="G3" s="59"/>
      <c r="H3" s="59"/>
      <c r="I3" s="59"/>
      <c r="J3" s="59"/>
      <c r="K3" s="51"/>
      <c r="L3" s="56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61" s="6" customFormat="1" ht="33" customHeight="1">
      <c r="A4" s="7">
        <v>1</v>
      </c>
      <c r="B4" s="18" t="s">
        <v>86</v>
      </c>
      <c r="C4" s="18" t="s">
        <v>250</v>
      </c>
      <c r="D4" s="18" t="str">
        <f>"0640658679"</f>
        <v>0640658679</v>
      </c>
      <c r="E4" s="3" t="s">
        <v>20</v>
      </c>
      <c r="F4" s="3" t="s">
        <v>152</v>
      </c>
      <c r="G4" s="18">
        <v>9155632046</v>
      </c>
      <c r="H4" s="1" t="s">
        <v>114</v>
      </c>
      <c r="I4" s="1" t="s">
        <v>114</v>
      </c>
      <c r="J4" s="1" t="s">
        <v>114</v>
      </c>
      <c r="K4" s="8" t="s">
        <v>114</v>
      </c>
      <c r="L4" s="1" t="s">
        <v>116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</row>
    <row r="5" spans="1:61" s="6" customFormat="1" ht="33" customHeight="1">
      <c r="A5" s="7">
        <v>2</v>
      </c>
      <c r="B5" s="18" t="s">
        <v>52</v>
      </c>
      <c r="C5" s="18" t="s">
        <v>250</v>
      </c>
      <c r="D5" s="18" t="str">
        <f>"0640273831"</f>
        <v>0640273831</v>
      </c>
      <c r="E5" s="3" t="s">
        <v>20</v>
      </c>
      <c r="F5" s="3" t="s">
        <v>152</v>
      </c>
      <c r="G5" s="18">
        <v>9158661832</v>
      </c>
      <c r="H5" s="8" t="s">
        <v>114</v>
      </c>
      <c r="I5" s="8" t="s">
        <v>114</v>
      </c>
      <c r="J5" s="8" t="s">
        <v>114</v>
      </c>
      <c r="K5" s="8" t="s">
        <v>114</v>
      </c>
      <c r="L5" s="1" t="s">
        <v>116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</row>
    <row r="6" spans="1:61" s="6" customFormat="1" ht="33" customHeight="1">
      <c r="A6" s="7">
        <v>3</v>
      </c>
      <c r="B6" s="18" t="s">
        <v>156</v>
      </c>
      <c r="C6" s="18" t="s">
        <v>251</v>
      </c>
      <c r="D6" s="18" t="str">
        <f>"0880074256"</f>
        <v>0880074256</v>
      </c>
      <c r="E6" s="3" t="s">
        <v>20</v>
      </c>
      <c r="F6" s="3" t="s">
        <v>152</v>
      </c>
      <c r="G6" s="18">
        <v>9370192772</v>
      </c>
      <c r="H6" s="8" t="s">
        <v>114</v>
      </c>
      <c r="I6" s="8" t="s">
        <v>114</v>
      </c>
      <c r="J6" s="8" t="s">
        <v>114</v>
      </c>
      <c r="K6" s="8" t="s">
        <v>114</v>
      </c>
      <c r="L6" s="1" t="s">
        <v>114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</row>
    <row r="7" spans="1:61" s="6" customFormat="1" ht="33" customHeight="1">
      <c r="A7" s="7">
        <v>4</v>
      </c>
      <c r="B7" s="18" t="s">
        <v>95</v>
      </c>
      <c r="C7" s="18" t="s">
        <v>252</v>
      </c>
      <c r="D7" s="18" t="str">
        <f>"0651900654"</f>
        <v>0651900654</v>
      </c>
      <c r="E7" s="3" t="s">
        <v>20</v>
      </c>
      <c r="F7" s="3" t="s">
        <v>152</v>
      </c>
      <c r="G7" s="18">
        <v>9158651554</v>
      </c>
      <c r="H7" s="1" t="s">
        <v>114</v>
      </c>
      <c r="I7" s="1" t="s">
        <v>114</v>
      </c>
      <c r="J7" s="1" t="s">
        <v>114</v>
      </c>
      <c r="K7" s="8" t="s">
        <v>114</v>
      </c>
      <c r="L7" s="8" t="s">
        <v>113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</row>
    <row r="8" spans="1:61" s="6" customFormat="1" ht="42" customHeight="1">
      <c r="A8" s="7">
        <v>5</v>
      </c>
      <c r="B8" s="18" t="s">
        <v>253</v>
      </c>
      <c r="C8" s="18" t="s">
        <v>254</v>
      </c>
      <c r="D8" s="18" t="str">
        <f>"0640260020"</f>
        <v>0640260020</v>
      </c>
      <c r="E8" s="3" t="s">
        <v>20</v>
      </c>
      <c r="F8" s="3" t="s">
        <v>152</v>
      </c>
      <c r="G8" s="18">
        <v>9156632554</v>
      </c>
      <c r="H8" s="8" t="s">
        <v>114</v>
      </c>
      <c r="I8" s="8" t="s">
        <v>114</v>
      </c>
      <c r="J8" s="8" t="s">
        <v>114</v>
      </c>
      <c r="K8" s="8" t="s">
        <v>114</v>
      </c>
      <c r="L8" s="1" t="s">
        <v>114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</row>
    <row r="9" spans="1:61" s="6" customFormat="1" ht="33" customHeight="1">
      <c r="A9" s="7">
        <v>6</v>
      </c>
      <c r="B9" s="18" t="s">
        <v>84</v>
      </c>
      <c r="C9" s="18" t="s">
        <v>168</v>
      </c>
      <c r="D9" s="18" t="str">
        <f>"0652515185"</f>
        <v>0652515185</v>
      </c>
      <c r="E9" s="3" t="s">
        <v>20</v>
      </c>
      <c r="F9" s="3" t="s">
        <v>152</v>
      </c>
      <c r="G9" s="18">
        <v>9151638325</v>
      </c>
      <c r="H9" s="8" t="s">
        <v>114</v>
      </c>
      <c r="I9" s="8" t="s">
        <v>114</v>
      </c>
      <c r="J9" s="8" t="s">
        <v>114</v>
      </c>
      <c r="K9" s="9" t="s">
        <v>115</v>
      </c>
      <c r="L9" s="1" t="s">
        <v>116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</row>
    <row r="10" spans="1:61" s="6" customFormat="1" ht="33" customHeight="1">
      <c r="A10" s="7">
        <v>7</v>
      </c>
      <c r="B10" s="18" t="s">
        <v>73</v>
      </c>
      <c r="C10" s="18" t="s">
        <v>255</v>
      </c>
      <c r="D10" s="18" t="str">
        <f>"0640387578"</f>
        <v>0640387578</v>
      </c>
      <c r="E10" s="3" t="s">
        <v>20</v>
      </c>
      <c r="F10" s="3" t="s">
        <v>152</v>
      </c>
      <c r="G10" s="18">
        <v>9396272330</v>
      </c>
      <c r="H10" s="8" t="s">
        <v>114</v>
      </c>
      <c r="I10" s="8" t="s">
        <v>114</v>
      </c>
      <c r="J10" s="8" t="s">
        <v>114</v>
      </c>
      <c r="K10" s="8" t="s">
        <v>114</v>
      </c>
      <c r="L10" s="1" t="s">
        <v>116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</row>
    <row r="11" spans="1:61" s="6" customFormat="1" ht="33" customHeight="1">
      <c r="A11" s="7">
        <v>8</v>
      </c>
      <c r="B11" s="18" t="s">
        <v>55</v>
      </c>
      <c r="C11" s="18" t="s">
        <v>70</v>
      </c>
      <c r="D11" s="18" t="str">
        <f>"0653119518"</f>
        <v>0653119518</v>
      </c>
      <c r="E11" s="3" t="s">
        <v>20</v>
      </c>
      <c r="F11" s="3" t="s">
        <v>152</v>
      </c>
      <c r="G11" s="18">
        <v>9153613305</v>
      </c>
      <c r="H11" s="8" t="s">
        <v>114</v>
      </c>
      <c r="I11" s="8" t="s">
        <v>114</v>
      </c>
      <c r="J11" s="8" t="s">
        <v>114</v>
      </c>
      <c r="K11" s="8" t="s">
        <v>114</v>
      </c>
      <c r="L11" s="8" t="s">
        <v>113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1" s="17" customFormat="1" ht="33" customHeight="1">
      <c r="A12" s="7">
        <v>9</v>
      </c>
      <c r="B12" s="18" t="s">
        <v>134</v>
      </c>
      <c r="C12" s="18" t="s">
        <v>256</v>
      </c>
      <c r="D12" s="18" t="str">
        <f>"0651987261"</f>
        <v>0651987261</v>
      </c>
      <c r="E12" s="15" t="s">
        <v>20</v>
      </c>
      <c r="F12" s="15" t="s">
        <v>152</v>
      </c>
      <c r="G12" s="18">
        <v>9156038339</v>
      </c>
      <c r="H12" s="8" t="s">
        <v>114</v>
      </c>
      <c r="I12" s="8" t="s">
        <v>114</v>
      </c>
      <c r="J12" s="8" t="s">
        <v>114</v>
      </c>
      <c r="K12" s="9" t="s">
        <v>115</v>
      </c>
      <c r="L12" s="1" t="s">
        <v>116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</row>
    <row r="13" spans="1:61" s="6" customFormat="1" ht="33" customHeight="1">
      <c r="A13" s="7">
        <v>10</v>
      </c>
      <c r="B13" s="18" t="s">
        <v>54</v>
      </c>
      <c r="C13" s="18" t="s">
        <v>257</v>
      </c>
      <c r="D13" s="18" t="str">
        <f>"0653206321"</f>
        <v>0653206321</v>
      </c>
      <c r="E13" s="3" t="s">
        <v>20</v>
      </c>
      <c r="F13" s="3" t="s">
        <v>152</v>
      </c>
      <c r="G13" s="18">
        <v>9153619846</v>
      </c>
      <c r="H13" s="8" t="s">
        <v>114</v>
      </c>
      <c r="I13" s="8" t="s">
        <v>114</v>
      </c>
      <c r="J13" s="8" t="s">
        <v>114</v>
      </c>
      <c r="K13" s="8" t="s">
        <v>114</v>
      </c>
      <c r="L13" s="1" t="s">
        <v>116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spans="1:61" s="6" customFormat="1" ht="33" customHeight="1">
      <c r="A14" s="7">
        <v>11</v>
      </c>
      <c r="B14" s="18" t="s">
        <v>258</v>
      </c>
      <c r="C14" s="18" t="s">
        <v>259</v>
      </c>
      <c r="D14" s="18" t="str">
        <f>"0651936462"</f>
        <v>0651936462</v>
      </c>
      <c r="E14" s="3" t="s">
        <v>20</v>
      </c>
      <c r="F14" s="3" t="s">
        <v>152</v>
      </c>
      <c r="G14" s="18">
        <v>9151636328</v>
      </c>
      <c r="H14" s="8" t="s">
        <v>114</v>
      </c>
      <c r="I14" s="8" t="s">
        <v>114</v>
      </c>
      <c r="J14" s="8" t="s">
        <v>114</v>
      </c>
      <c r="K14" s="8" t="s">
        <v>114</v>
      </c>
      <c r="L14" s="1" t="s">
        <v>114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</row>
    <row r="15" spans="1:61" s="6" customFormat="1" ht="33" customHeight="1">
      <c r="A15" s="7">
        <v>12</v>
      </c>
      <c r="B15" s="18" t="s">
        <v>58</v>
      </c>
      <c r="C15" s="18" t="s">
        <v>195</v>
      </c>
      <c r="D15" s="18" t="str">
        <f>"0640673831"</f>
        <v>0640673831</v>
      </c>
      <c r="E15" s="3" t="s">
        <v>20</v>
      </c>
      <c r="F15" s="3" t="s">
        <v>152</v>
      </c>
      <c r="G15" s="18">
        <v>9157289606</v>
      </c>
      <c r="H15" s="8" t="s">
        <v>114</v>
      </c>
      <c r="I15" s="8" t="s">
        <v>114</v>
      </c>
      <c r="J15" s="8" t="s">
        <v>114</v>
      </c>
      <c r="K15" s="9" t="s">
        <v>115</v>
      </c>
      <c r="L15" s="8" t="s">
        <v>113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</row>
    <row r="16" spans="1:61" s="6" customFormat="1" ht="33" customHeight="1">
      <c r="A16" s="7">
        <v>13</v>
      </c>
      <c r="B16" s="18" t="s">
        <v>260</v>
      </c>
      <c r="C16" s="18" t="s">
        <v>139</v>
      </c>
      <c r="D16" s="18" t="str">
        <f>"0652652972"</f>
        <v>0652652972</v>
      </c>
      <c r="E16" s="3" t="s">
        <v>20</v>
      </c>
      <c r="F16" s="3" t="s">
        <v>152</v>
      </c>
      <c r="G16" s="18">
        <v>9157082291</v>
      </c>
      <c r="H16" s="8" t="s">
        <v>114</v>
      </c>
      <c r="I16" s="8" t="s">
        <v>114</v>
      </c>
      <c r="J16" s="8" t="s">
        <v>114</v>
      </c>
      <c r="K16" s="8" t="s">
        <v>114</v>
      </c>
      <c r="L16" s="1" t="s">
        <v>116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</row>
    <row r="17" spans="1:61" s="6" customFormat="1" ht="33" customHeight="1">
      <c r="A17" s="7">
        <v>14</v>
      </c>
      <c r="B17" s="18" t="s">
        <v>71</v>
      </c>
      <c r="C17" s="18" t="s">
        <v>137</v>
      </c>
      <c r="D17" s="18" t="str">
        <f>"6529951075"</f>
        <v>6529951075</v>
      </c>
      <c r="E17" s="3" t="s">
        <v>20</v>
      </c>
      <c r="F17" s="3" t="s">
        <v>152</v>
      </c>
      <c r="G17" s="18">
        <v>9153619461</v>
      </c>
      <c r="H17" s="8" t="s">
        <v>114</v>
      </c>
      <c r="I17" s="8" t="s">
        <v>114</v>
      </c>
      <c r="J17" s="8" t="s">
        <v>114</v>
      </c>
      <c r="K17" s="8" t="s">
        <v>114</v>
      </c>
      <c r="L17" s="1" t="s">
        <v>114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</row>
    <row r="18" spans="1:61" s="6" customFormat="1" ht="33" customHeight="1">
      <c r="A18" s="7">
        <v>15</v>
      </c>
      <c r="B18" s="18" t="s">
        <v>52</v>
      </c>
      <c r="C18" s="18" t="s">
        <v>137</v>
      </c>
      <c r="D18" s="18" t="str">
        <f>"0653155980"</f>
        <v>0653155980</v>
      </c>
      <c r="E18" s="3" t="s">
        <v>20</v>
      </c>
      <c r="F18" s="3" t="s">
        <v>152</v>
      </c>
      <c r="G18" s="18">
        <v>9159611976</v>
      </c>
      <c r="H18" s="8" t="s">
        <v>114</v>
      </c>
      <c r="I18" s="8" t="s">
        <v>114</v>
      </c>
      <c r="J18" s="8" t="s">
        <v>114</v>
      </c>
      <c r="K18" s="8" t="s">
        <v>114</v>
      </c>
      <c r="L18" s="8" t="s">
        <v>113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</row>
    <row r="19" spans="1:61" s="6" customFormat="1" ht="33" customHeight="1">
      <c r="A19" s="7">
        <v>16</v>
      </c>
      <c r="B19" s="18" t="s">
        <v>49</v>
      </c>
      <c r="C19" s="18" t="s">
        <v>131</v>
      </c>
      <c r="D19" s="18" t="str">
        <f>"0640263615"</f>
        <v>0640263615</v>
      </c>
      <c r="E19" s="3" t="s">
        <v>20</v>
      </c>
      <c r="F19" s="3" t="s">
        <v>152</v>
      </c>
      <c r="G19" s="18">
        <v>9157203066</v>
      </c>
      <c r="H19" s="8" t="s">
        <v>114</v>
      </c>
      <c r="I19" s="8" t="s">
        <v>114</v>
      </c>
      <c r="J19" s="8" t="s">
        <v>114</v>
      </c>
      <c r="K19" s="8" t="s">
        <v>114</v>
      </c>
      <c r="L19" s="8" t="s">
        <v>113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</row>
    <row r="20" spans="1:61" s="6" customFormat="1" ht="33" customHeight="1">
      <c r="A20" s="7">
        <v>17</v>
      </c>
      <c r="B20" s="18" t="s">
        <v>261</v>
      </c>
      <c r="C20" s="18" t="s">
        <v>262</v>
      </c>
      <c r="D20" s="18" t="str">
        <f>"0640762921"</f>
        <v>0640762921</v>
      </c>
      <c r="E20" s="3" t="s">
        <v>20</v>
      </c>
      <c r="F20" s="3" t="s">
        <v>152</v>
      </c>
      <c r="G20" s="18">
        <v>9156665325</v>
      </c>
      <c r="H20" s="8" t="s">
        <v>114</v>
      </c>
      <c r="I20" s="8" t="s">
        <v>114</v>
      </c>
      <c r="J20" s="8" t="s">
        <v>114</v>
      </c>
      <c r="K20" s="9" t="s">
        <v>115</v>
      </c>
      <c r="L20" s="8" t="s">
        <v>113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</row>
    <row r="21" spans="1:61" s="6" customFormat="1" ht="33" customHeight="1">
      <c r="A21" s="7">
        <v>18</v>
      </c>
      <c r="B21" s="18" t="s">
        <v>49</v>
      </c>
      <c r="C21" s="18" t="s">
        <v>79</v>
      </c>
      <c r="D21" s="18" t="str">
        <f>"0640125166"</f>
        <v>0640125166</v>
      </c>
      <c r="E21" s="3" t="s">
        <v>20</v>
      </c>
      <c r="F21" s="3" t="s">
        <v>152</v>
      </c>
      <c r="G21" s="18">
        <v>9159639746</v>
      </c>
      <c r="H21" s="8" t="s">
        <v>114</v>
      </c>
      <c r="I21" s="8" t="s">
        <v>114</v>
      </c>
      <c r="J21" s="8" t="s">
        <v>114</v>
      </c>
      <c r="K21" s="8" t="s">
        <v>114</v>
      </c>
      <c r="L21" s="1" t="s">
        <v>116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</row>
    <row r="22" spans="1:61" s="6" customFormat="1" ht="33" customHeight="1">
      <c r="A22" s="7">
        <v>19</v>
      </c>
      <c r="B22" s="18" t="s">
        <v>48</v>
      </c>
      <c r="C22" s="18" t="s">
        <v>79</v>
      </c>
      <c r="D22" s="18" t="str">
        <f>"3611574082"</f>
        <v>3611574082</v>
      </c>
      <c r="E22" s="3" t="s">
        <v>20</v>
      </c>
      <c r="F22" s="3" t="s">
        <v>152</v>
      </c>
      <c r="G22" s="18">
        <v>9154947821</v>
      </c>
      <c r="H22" s="8" t="s">
        <v>114</v>
      </c>
      <c r="I22" s="8" t="s">
        <v>114</v>
      </c>
      <c r="J22" s="8" t="s">
        <v>114</v>
      </c>
      <c r="K22" s="9" t="s">
        <v>115</v>
      </c>
      <c r="L22" s="8" t="s">
        <v>113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</row>
    <row r="23" spans="1:61" s="6" customFormat="1" ht="33" customHeight="1">
      <c r="A23" s="7">
        <v>20</v>
      </c>
      <c r="B23" s="18" t="s">
        <v>92</v>
      </c>
      <c r="C23" s="18" t="s">
        <v>79</v>
      </c>
      <c r="D23" s="18" t="str">
        <f>"0653317468"</f>
        <v>0653317468</v>
      </c>
      <c r="E23" s="3" t="s">
        <v>20</v>
      </c>
      <c r="F23" s="3" t="s">
        <v>152</v>
      </c>
      <c r="G23" s="18">
        <v>9159639203</v>
      </c>
      <c r="H23" s="8" t="s">
        <v>114</v>
      </c>
      <c r="I23" s="8" t="s">
        <v>114</v>
      </c>
      <c r="J23" s="8" t="s">
        <v>114</v>
      </c>
      <c r="K23" s="8" t="s">
        <v>114</v>
      </c>
      <c r="L23" s="1" t="s">
        <v>116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</row>
    <row r="24" spans="1:61" s="6" customFormat="1" ht="33" customHeight="1">
      <c r="A24" s="7">
        <v>21</v>
      </c>
      <c r="B24" s="18" t="s">
        <v>148</v>
      </c>
      <c r="C24" s="18" t="s">
        <v>263</v>
      </c>
      <c r="D24" s="18" t="str">
        <f>"5230043997"</f>
        <v>5230043997</v>
      </c>
      <c r="E24" s="3" t="s">
        <v>20</v>
      </c>
      <c r="F24" s="3" t="s">
        <v>152</v>
      </c>
      <c r="G24" s="18">
        <v>9157563730</v>
      </c>
      <c r="H24" s="8" t="s">
        <v>114</v>
      </c>
      <c r="I24" s="8" t="s">
        <v>114</v>
      </c>
      <c r="J24" s="8" t="s">
        <v>114</v>
      </c>
      <c r="K24" s="8" t="s">
        <v>114</v>
      </c>
      <c r="L24" s="1" t="s">
        <v>116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</row>
    <row r="25" spans="1:61" s="6" customFormat="1" ht="33" customHeight="1">
      <c r="A25" s="7">
        <v>22</v>
      </c>
      <c r="B25" s="18" t="s">
        <v>125</v>
      </c>
      <c r="C25" s="18" t="s">
        <v>264</v>
      </c>
      <c r="D25" s="18" t="str">
        <f>"0640299709"</f>
        <v>0640299709</v>
      </c>
      <c r="E25" s="3" t="s">
        <v>20</v>
      </c>
      <c r="F25" s="3" t="s">
        <v>152</v>
      </c>
      <c r="G25" s="18">
        <v>9385239475</v>
      </c>
      <c r="H25" s="8" t="s">
        <v>114</v>
      </c>
      <c r="I25" s="8" t="s">
        <v>114</v>
      </c>
      <c r="J25" s="8" t="s">
        <v>114</v>
      </c>
      <c r="K25" s="8" t="s">
        <v>114</v>
      </c>
      <c r="L25" s="8" t="s">
        <v>113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</row>
    <row r="26" spans="1:61" s="6" customFormat="1" ht="33" customHeight="1">
      <c r="A26" s="7">
        <v>23</v>
      </c>
      <c r="B26" s="18" t="s">
        <v>53</v>
      </c>
      <c r="C26" s="18" t="s">
        <v>265</v>
      </c>
      <c r="D26" s="18" t="str">
        <f>"0640563910"</f>
        <v>0640563910</v>
      </c>
      <c r="E26" s="3" t="s">
        <v>20</v>
      </c>
      <c r="F26" s="3" t="s">
        <v>152</v>
      </c>
      <c r="G26" s="18">
        <v>9355640220</v>
      </c>
      <c r="H26" s="8" t="s">
        <v>114</v>
      </c>
      <c r="I26" s="8" t="s">
        <v>114</v>
      </c>
      <c r="J26" s="8" t="s">
        <v>114</v>
      </c>
      <c r="K26" s="8" t="s">
        <v>114</v>
      </c>
      <c r="L26" s="1" t="s">
        <v>116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</row>
    <row r="27" spans="1:61" s="6" customFormat="1" ht="33" customHeight="1">
      <c r="A27" s="7">
        <v>24</v>
      </c>
      <c r="B27" s="18" t="s">
        <v>155</v>
      </c>
      <c r="C27" s="18" t="s">
        <v>33</v>
      </c>
      <c r="D27" s="18" t="str">
        <f>"0651773301"</f>
        <v>0651773301</v>
      </c>
      <c r="E27" s="3" t="s">
        <v>20</v>
      </c>
      <c r="F27" s="3" t="s">
        <v>152</v>
      </c>
      <c r="G27" s="18">
        <v>9159634376</v>
      </c>
      <c r="H27" s="8" t="s">
        <v>114</v>
      </c>
      <c r="I27" s="8" t="s">
        <v>114</v>
      </c>
      <c r="J27" s="8" t="s">
        <v>114</v>
      </c>
      <c r="K27" s="8" t="s">
        <v>114</v>
      </c>
      <c r="L27" s="8" t="s">
        <v>113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</row>
    <row r="28" spans="1:61" s="6" customFormat="1" ht="33" customHeight="1">
      <c r="A28" s="7">
        <v>25</v>
      </c>
      <c r="B28" s="18" t="s">
        <v>266</v>
      </c>
      <c r="C28" s="18" t="s">
        <v>94</v>
      </c>
      <c r="D28" s="18" t="str">
        <f>"5239939391"</f>
        <v>5239939391</v>
      </c>
      <c r="E28" s="3" t="s">
        <v>20</v>
      </c>
      <c r="F28" s="3" t="s">
        <v>152</v>
      </c>
      <c r="G28" s="18">
        <v>9158654581</v>
      </c>
      <c r="H28" s="8" t="s">
        <v>114</v>
      </c>
      <c r="I28" s="8" t="s">
        <v>114</v>
      </c>
      <c r="J28" s="8" t="s">
        <v>114</v>
      </c>
      <c r="K28" s="8" t="s">
        <v>114</v>
      </c>
      <c r="L28" s="1" t="s">
        <v>116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</row>
    <row r="29" spans="1:61" s="6" customFormat="1" ht="33" customHeight="1">
      <c r="A29" s="7">
        <v>26</v>
      </c>
      <c r="B29" s="18" t="s">
        <v>267</v>
      </c>
      <c r="C29" s="18" t="s">
        <v>268</v>
      </c>
      <c r="D29" s="18" t="str">
        <f>"0640640990"</f>
        <v>0640640990</v>
      </c>
      <c r="E29" s="3" t="s">
        <v>20</v>
      </c>
      <c r="F29" s="3" t="s">
        <v>152</v>
      </c>
      <c r="G29" s="18">
        <v>9157233230</v>
      </c>
      <c r="H29" s="8" t="s">
        <v>114</v>
      </c>
      <c r="I29" s="8" t="s">
        <v>114</v>
      </c>
      <c r="J29" s="8" t="s">
        <v>114</v>
      </c>
      <c r="K29" s="8" t="s">
        <v>114</v>
      </c>
      <c r="L29" s="8" t="s">
        <v>113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</row>
    <row r="30" spans="1:61" s="6" customFormat="1" ht="33" customHeight="1">
      <c r="A30" s="7">
        <v>27</v>
      </c>
      <c r="B30" s="18" t="s">
        <v>269</v>
      </c>
      <c r="C30" s="18" t="s">
        <v>270</v>
      </c>
      <c r="D30" s="18" t="str">
        <f>"0640784275"</f>
        <v>0640784275</v>
      </c>
      <c r="E30" s="3" t="s">
        <v>20</v>
      </c>
      <c r="F30" s="3" t="s">
        <v>152</v>
      </c>
      <c r="G30" s="18">
        <v>9120791677</v>
      </c>
      <c r="H30" s="8" t="s">
        <v>114</v>
      </c>
      <c r="I30" s="8" t="s">
        <v>114</v>
      </c>
      <c r="J30" s="8" t="s">
        <v>114</v>
      </c>
      <c r="K30" s="9" t="s">
        <v>115</v>
      </c>
      <c r="L30" s="8" t="s">
        <v>113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</row>
    <row r="31" spans="1:61" s="6" customFormat="1" ht="33" customHeight="1">
      <c r="A31" s="7">
        <v>28</v>
      </c>
      <c r="B31" s="18" t="s">
        <v>75</v>
      </c>
      <c r="C31" s="18" t="s">
        <v>271</v>
      </c>
      <c r="D31" s="18" t="str">
        <f>"0640683487"</f>
        <v>0640683487</v>
      </c>
      <c r="E31" s="3" t="s">
        <v>20</v>
      </c>
      <c r="F31" s="3" t="s">
        <v>152</v>
      </c>
      <c r="G31" s="18">
        <v>9156671672</v>
      </c>
      <c r="H31" s="8" t="s">
        <v>114</v>
      </c>
      <c r="I31" s="8" t="s">
        <v>114</v>
      </c>
      <c r="J31" s="8" t="s">
        <v>114</v>
      </c>
      <c r="K31" s="8" t="s">
        <v>114</v>
      </c>
      <c r="L31" s="1" t="s">
        <v>116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</row>
    <row r="32" spans="1:61" s="6" customFormat="1" ht="33" customHeight="1">
      <c r="A32" s="7">
        <v>29</v>
      </c>
      <c r="B32" s="18" t="s">
        <v>49</v>
      </c>
      <c r="C32" s="18" t="s">
        <v>69</v>
      </c>
      <c r="D32" s="18" t="str">
        <f>"0651955289"</f>
        <v>0651955289</v>
      </c>
      <c r="E32" s="3" t="s">
        <v>20</v>
      </c>
      <c r="F32" s="3" t="s">
        <v>152</v>
      </c>
      <c r="G32" s="18">
        <v>9157403081</v>
      </c>
      <c r="H32" s="8" t="s">
        <v>114</v>
      </c>
      <c r="I32" s="8" t="s">
        <v>114</v>
      </c>
      <c r="J32" s="8" t="s">
        <v>114</v>
      </c>
      <c r="K32" s="8" t="s">
        <v>114</v>
      </c>
      <c r="L32" s="1" t="s">
        <v>116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</row>
    <row r="33" spans="1:61" s="6" customFormat="1" ht="33" customHeight="1">
      <c r="A33" s="7">
        <v>30</v>
      </c>
      <c r="B33" s="18" t="s">
        <v>84</v>
      </c>
      <c r="C33" s="18" t="s">
        <v>272</v>
      </c>
      <c r="D33" s="18" t="str">
        <f>"0640381375"</f>
        <v>0640381375</v>
      </c>
      <c r="E33" s="3" t="s">
        <v>20</v>
      </c>
      <c r="F33" s="3" t="s">
        <v>152</v>
      </c>
      <c r="G33" s="18">
        <v>9155638352</v>
      </c>
      <c r="H33" s="8" t="s">
        <v>114</v>
      </c>
      <c r="I33" s="8" t="s">
        <v>114</v>
      </c>
      <c r="J33" s="8" t="s">
        <v>114</v>
      </c>
      <c r="K33" s="9" t="s">
        <v>115</v>
      </c>
      <c r="L33" s="1" t="s">
        <v>116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</row>
    <row r="34" spans="1:61" s="6" customFormat="1" ht="33" customHeight="1">
      <c r="A34" s="7">
        <v>31</v>
      </c>
      <c r="B34" s="18" t="s">
        <v>128</v>
      </c>
      <c r="C34" s="18" t="s">
        <v>129</v>
      </c>
      <c r="D34" s="18" t="str">
        <f>"3673490321"</f>
        <v>3673490321</v>
      </c>
      <c r="E34" s="3" t="s">
        <v>20</v>
      </c>
      <c r="F34" s="3" t="s">
        <v>152</v>
      </c>
      <c r="G34" s="18">
        <v>9158642699</v>
      </c>
      <c r="H34" s="8" t="s">
        <v>114</v>
      </c>
      <c r="I34" s="8" t="s">
        <v>114</v>
      </c>
      <c r="J34" s="8" t="s">
        <v>114</v>
      </c>
      <c r="K34" s="9" t="s">
        <v>115</v>
      </c>
      <c r="L34" s="1" t="s">
        <v>116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</row>
    <row r="35" spans="1:61" s="6" customFormat="1" ht="33" customHeight="1">
      <c r="A35" s="7">
        <v>32</v>
      </c>
      <c r="B35" s="18" t="s">
        <v>273</v>
      </c>
      <c r="C35" s="18" t="s">
        <v>42</v>
      </c>
      <c r="D35" s="18" t="str">
        <f>"0640075800"</f>
        <v>0640075800</v>
      </c>
      <c r="E35" s="3" t="s">
        <v>20</v>
      </c>
      <c r="F35" s="3" t="s">
        <v>152</v>
      </c>
      <c r="G35" s="18">
        <v>9914051558</v>
      </c>
      <c r="H35" s="8" t="s">
        <v>114</v>
      </c>
      <c r="I35" s="8" t="s">
        <v>114</v>
      </c>
      <c r="J35" s="8" t="s">
        <v>114</v>
      </c>
      <c r="K35" s="9" t="s">
        <v>115</v>
      </c>
      <c r="L35" s="8" t="s">
        <v>114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</row>
    <row r="36" spans="1:61" s="17" customFormat="1" ht="33" customHeight="1">
      <c r="A36" s="7">
        <v>33</v>
      </c>
      <c r="B36" s="18" t="s">
        <v>274</v>
      </c>
      <c r="C36" s="18" t="s">
        <v>42</v>
      </c>
      <c r="D36" s="18" t="str">
        <f>"0640395325"</f>
        <v>0640395325</v>
      </c>
      <c r="E36" s="15" t="s">
        <v>20</v>
      </c>
      <c r="F36" s="15" t="s">
        <v>152</v>
      </c>
      <c r="G36" s="18">
        <v>9157263067</v>
      </c>
      <c r="H36" s="8" t="s">
        <v>114</v>
      </c>
      <c r="I36" s="8" t="s">
        <v>114</v>
      </c>
      <c r="J36" s="8" t="s">
        <v>114</v>
      </c>
      <c r="K36" s="8" t="s">
        <v>114</v>
      </c>
      <c r="L36" s="8" t="s">
        <v>113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</row>
    <row r="37" spans="1:61" s="6" customFormat="1" ht="33" customHeight="1">
      <c r="A37" s="7">
        <v>34</v>
      </c>
      <c r="B37" s="18" t="s">
        <v>104</v>
      </c>
      <c r="C37" s="18" t="s">
        <v>38</v>
      </c>
      <c r="D37" s="18" t="str">
        <f>"0640407285"</f>
        <v>0640407285</v>
      </c>
      <c r="E37" s="3" t="s">
        <v>20</v>
      </c>
      <c r="F37" s="3" t="s">
        <v>152</v>
      </c>
      <c r="G37" s="18">
        <v>9368391877</v>
      </c>
      <c r="H37" s="8" t="s">
        <v>114</v>
      </c>
      <c r="I37" s="8" t="s">
        <v>114</v>
      </c>
      <c r="J37" s="8" t="s">
        <v>114</v>
      </c>
      <c r="K37" s="8" t="s">
        <v>114</v>
      </c>
      <c r="L37" s="8" t="s">
        <v>113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</row>
    <row r="38" spans="1:61" s="6" customFormat="1" ht="33" customHeight="1">
      <c r="A38" s="7">
        <v>35</v>
      </c>
      <c r="B38" s="18" t="s">
        <v>92</v>
      </c>
      <c r="C38" s="18" t="s">
        <v>219</v>
      </c>
      <c r="D38" s="18" t="str">
        <f>"0652230725"</f>
        <v>0652230725</v>
      </c>
      <c r="E38" s="3" t="s">
        <v>20</v>
      </c>
      <c r="F38" s="3" t="s">
        <v>152</v>
      </c>
      <c r="G38" s="18">
        <v>9151640480</v>
      </c>
      <c r="H38" s="8" t="s">
        <v>114</v>
      </c>
      <c r="I38" s="8" t="s">
        <v>114</v>
      </c>
      <c r="J38" s="8" t="s">
        <v>114</v>
      </c>
      <c r="K38" s="8" t="s">
        <v>114</v>
      </c>
      <c r="L38" s="8" t="s">
        <v>114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</row>
    <row r="39" spans="1:61" s="6" customFormat="1" ht="33" customHeight="1">
      <c r="A39" s="7">
        <v>36</v>
      </c>
      <c r="B39" s="18" t="s">
        <v>54</v>
      </c>
      <c r="C39" s="18" t="s">
        <v>142</v>
      </c>
      <c r="D39" s="18" t="str">
        <f>"0652377602"</f>
        <v>0652377602</v>
      </c>
      <c r="E39" s="3" t="s">
        <v>20</v>
      </c>
      <c r="F39" s="3" t="s">
        <v>152</v>
      </c>
      <c r="G39" s="18">
        <v>9158604979</v>
      </c>
      <c r="H39" s="8" t="s">
        <v>114</v>
      </c>
      <c r="I39" s="8" t="s">
        <v>114</v>
      </c>
      <c r="J39" s="8" t="s">
        <v>114</v>
      </c>
      <c r="K39" s="8" t="s">
        <v>114</v>
      </c>
      <c r="L39" s="8" t="s">
        <v>113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</row>
    <row r="40" spans="1:61" s="6" customFormat="1" ht="33" customHeight="1">
      <c r="A40" s="7">
        <v>37</v>
      </c>
      <c r="B40" s="18" t="s">
        <v>126</v>
      </c>
      <c r="C40" s="18" t="s">
        <v>127</v>
      </c>
      <c r="D40" s="18" t="str">
        <f>"2297016549"</f>
        <v>2297016549</v>
      </c>
      <c r="E40" s="3" t="s">
        <v>20</v>
      </c>
      <c r="F40" s="3" t="s">
        <v>152</v>
      </c>
      <c r="G40" s="18">
        <v>9151613906</v>
      </c>
      <c r="H40" s="8" t="s">
        <v>114</v>
      </c>
      <c r="I40" s="8" t="s">
        <v>114</v>
      </c>
      <c r="J40" s="8" t="s">
        <v>114</v>
      </c>
      <c r="K40" s="8" t="s">
        <v>114</v>
      </c>
      <c r="L40" s="8" t="s">
        <v>114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</row>
    <row r="41" spans="1:61" s="17" customFormat="1" ht="33" customHeight="1">
      <c r="A41" s="7">
        <v>38</v>
      </c>
      <c r="B41" s="18" t="s">
        <v>106</v>
      </c>
      <c r="C41" s="18" t="s">
        <v>141</v>
      </c>
      <c r="D41" s="18" t="str">
        <f>"0945130872"</f>
        <v>0945130872</v>
      </c>
      <c r="E41" s="15" t="s">
        <v>20</v>
      </c>
      <c r="F41" s="15" t="s">
        <v>152</v>
      </c>
      <c r="G41" s="18">
        <v>9158641611</v>
      </c>
      <c r="H41" s="8" t="s">
        <v>114</v>
      </c>
      <c r="I41" s="8" t="s">
        <v>114</v>
      </c>
      <c r="J41" s="8" t="s">
        <v>114</v>
      </c>
      <c r="K41" s="8" t="s">
        <v>114</v>
      </c>
      <c r="L41" s="8" t="s">
        <v>114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</row>
    <row r="42" spans="1:61" s="6" customFormat="1" ht="33" customHeight="1">
      <c r="A42" s="7">
        <v>39</v>
      </c>
      <c r="B42" s="18" t="s">
        <v>63</v>
      </c>
      <c r="C42" s="18" t="s">
        <v>121</v>
      </c>
      <c r="D42" s="18" t="str">
        <f>"3621745939"</f>
        <v>3621745939</v>
      </c>
      <c r="E42" s="3" t="s">
        <v>20</v>
      </c>
      <c r="F42" s="3" t="s">
        <v>152</v>
      </c>
      <c r="G42" s="18">
        <v>9156675941</v>
      </c>
      <c r="H42" s="9" t="s">
        <v>115</v>
      </c>
      <c r="I42" s="8" t="s">
        <v>114</v>
      </c>
      <c r="J42" s="8" t="s">
        <v>114</v>
      </c>
      <c r="K42" s="8" t="s">
        <v>114</v>
      </c>
      <c r="L42" s="8" t="s">
        <v>113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</row>
    <row r="43" spans="1:61" s="6" customFormat="1" ht="33" customHeight="1">
      <c r="A43" s="7">
        <v>40</v>
      </c>
      <c r="B43" s="18" t="s">
        <v>49</v>
      </c>
      <c r="C43" s="18" t="s">
        <v>275</v>
      </c>
      <c r="D43" s="18" t="str">
        <f>"0640358799"</f>
        <v>0640358799</v>
      </c>
      <c r="E43" s="3" t="s">
        <v>20</v>
      </c>
      <c r="F43" s="3" t="s">
        <v>152</v>
      </c>
      <c r="G43" s="18">
        <v>9155642651</v>
      </c>
      <c r="H43" s="8" t="s">
        <v>114</v>
      </c>
      <c r="I43" s="8" t="s">
        <v>114</v>
      </c>
      <c r="J43" s="8" t="s">
        <v>114</v>
      </c>
      <c r="K43" s="8" t="s">
        <v>114</v>
      </c>
      <c r="L43" s="8" t="s">
        <v>113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</row>
    <row r="44" spans="1:61" s="6" customFormat="1" ht="33" customHeight="1">
      <c r="A44" s="7">
        <v>41</v>
      </c>
      <c r="B44" s="18" t="s">
        <v>276</v>
      </c>
      <c r="C44" s="18" t="s">
        <v>277</v>
      </c>
      <c r="D44" s="18" t="str">
        <f>"0650791347"</f>
        <v>0650791347</v>
      </c>
      <c r="E44" s="3" t="s">
        <v>20</v>
      </c>
      <c r="F44" s="3" t="s">
        <v>152</v>
      </c>
      <c r="G44" s="18">
        <v>9156692988</v>
      </c>
      <c r="H44" s="8" t="s">
        <v>114</v>
      </c>
      <c r="I44" s="8" t="s">
        <v>114</v>
      </c>
      <c r="J44" s="8" t="s">
        <v>114</v>
      </c>
      <c r="K44" s="8" t="s">
        <v>114</v>
      </c>
      <c r="L44" s="8" t="s">
        <v>113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</row>
    <row r="45" spans="1:61" s="6" customFormat="1" ht="33" customHeight="1">
      <c r="A45" s="7">
        <v>42</v>
      </c>
      <c r="B45" s="18" t="s">
        <v>49</v>
      </c>
      <c r="C45" s="18" t="s">
        <v>278</v>
      </c>
      <c r="D45" s="18" t="str">
        <f>"0653239181"</f>
        <v>0653239181</v>
      </c>
      <c r="E45" s="3" t="s">
        <v>20</v>
      </c>
      <c r="F45" s="3" t="s">
        <v>152</v>
      </c>
      <c r="G45" s="18">
        <v>9153635143</v>
      </c>
      <c r="H45" s="8" t="s">
        <v>114</v>
      </c>
      <c r="I45" s="8" t="s">
        <v>114</v>
      </c>
      <c r="J45" s="8" t="s">
        <v>114</v>
      </c>
      <c r="K45" s="8" t="s">
        <v>114</v>
      </c>
      <c r="L45" s="8" t="s">
        <v>114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</row>
    <row r="46" spans="1:61" s="6" customFormat="1" ht="33" customHeight="1">
      <c r="A46" s="7">
        <v>43</v>
      </c>
      <c r="B46" s="18" t="s">
        <v>95</v>
      </c>
      <c r="C46" s="18" t="s">
        <v>279</v>
      </c>
      <c r="D46" s="18" t="str">
        <f>"0640226558"</f>
        <v>0640226558</v>
      </c>
      <c r="E46" s="3" t="s">
        <v>20</v>
      </c>
      <c r="F46" s="3" t="s">
        <v>152</v>
      </c>
      <c r="G46" s="18">
        <v>9150013127</v>
      </c>
      <c r="H46" s="9" t="s">
        <v>115</v>
      </c>
      <c r="I46" s="8" t="s">
        <v>114</v>
      </c>
      <c r="J46" s="8" t="s">
        <v>114</v>
      </c>
      <c r="K46" s="8" t="s">
        <v>114</v>
      </c>
      <c r="L46" s="8" t="s">
        <v>113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</row>
    <row r="47" spans="1:61" s="6" customFormat="1" ht="33" customHeight="1">
      <c r="A47" s="7">
        <v>44</v>
      </c>
      <c r="B47" s="18" t="s">
        <v>138</v>
      </c>
      <c r="C47" s="18" t="s">
        <v>280</v>
      </c>
      <c r="D47" s="18" t="str">
        <f>"0640277233"</f>
        <v>0640277233</v>
      </c>
      <c r="E47" s="3" t="s">
        <v>20</v>
      </c>
      <c r="F47" s="3" t="s">
        <v>152</v>
      </c>
      <c r="G47" s="18">
        <v>9157252127</v>
      </c>
      <c r="H47" s="8" t="s">
        <v>114</v>
      </c>
      <c r="I47" s="8" t="s">
        <v>114</v>
      </c>
      <c r="J47" s="8" t="s">
        <v>114</v>
      </c>
      <c r="K47" s="8" t="s">
        <v>114</v>
      </c>
      <c r="L47" s="1" t="s">
        <v>116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</row>
    <row r="48" spans="1:61" s="6" customFormat="1" ht="33" customHeight="1">
      <c r="A48" s="7">
        <v>45</v>
      </c>
      <c r="B48" s="18" t="s">
        <v>53</v>
      </c>
      <c r="C48" s="18" t="s">
        <v>281</v>
      </c>
      <c r="D48" s="18" t="str">
        <f>"5230018658"</f>
        <v>5230018658</v>
      </c>
      <c r="E48" s="3" t="s">
        <v>20</v>
      </c>
      <c r="F48" s="3" t="s">
        <v>152</v>
      </c>
      <c r="G48" s="18">
        <v>9920295661</v>
      </c>
      <c r="H48" s="8" t="s">
        <v>114</v>
      </c>
      <c r="I48" s="8" t="s">
        <v>114</v>
      </c>
      <c r="J48" s="8" t="s">
        <v>114</v>
      </c>
      <c r="K48" s="8" t="s">
        <v>114</v>
      </c>
      <c r="L48" s="8" t="s">
        <v>113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</row>
    <row r="49" spans="1:61" s="6" customFormat="1" ht="33" customHeight="1">
      <c r="A49" s="7">
        <v>46</v>
      </c>
      <c r="B49" s="18" t="s">
        <v>58</v>
      </c>
      <c r="C49" s="18" t="s">
        <v>123</v>
      </c>
      <c r="D49" s="18" t="str">
        <f>"0650579828"</f>
        <v>0650579828</v>
      </c>
      <c r="E49" s="3" t="s">
        <v>20</v>
      </c>
      <c r="F49" s="3" t="s">
        <v>152</v>
      </c>
      <c r="G49" s="18">
        <v>9354481247</v>
      </c>
      <c r="H49" s="8" t="s">
        <v>114</v>
      </c>
      <c r="I49" s="8" t="s">
        <v>114</v>
      </c>
      <c r="J49" s="8" t="s">
        <v>114</v>
      </c>
      <c r="K49" s="9" t="s">
        <v>115</v>
      </c>
      <c r="L49" s="1" t="s">
        <v>116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</row>
    <row r="50" spans="1:61" s="6" customFormat="1" ht="33" customHeight="1">
      <c r="A50" s="7">
        <v>47</v>
      </c>
      <c r="B50" s="18" t="s">
        <v>49</v>
      </c>
      <c r="C50" s="18" t="s">
        <v>123</v>
      </c>
      <c r="D50" s="18" t="str">
        <f>"0653277067"</f>
        <v>0653277067</v>
      </c>
      <c r="E50" s="3" t="s">
        <v>20</v>
      </c>
      <c r="F50" s="3" t="s">
        <v>152</v>
      </c>
      <c r="G50" s="18">
        <v>9159626713</v>
      </c>
      <c r="H50" s="8" t="s">
        <v>114</v>
      </c>
      <c r="I50" s="8" t="s">
        <v>114</v>
      </c>
      <c r="J50" s="8" t="s">
        <v>114</v>
      </c>
      <c r="K50" s="8" t="s">
        <v>114</v>
      </c>
      <c r="L50" s="8" t="s">
        <v>113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</row>
    <row r="51" spans="1:61" s="6" customFormat="1" ht="33" customHeight="1">
      <c r="A51" s="7">
        <v>48</v>
      </c>
      <c r="B51" s="18" t="s">
        <v>65</v>
      </c>
      <c r="C51" s="18" t="s">
        <v>282</v>
      </c>
      <c r="D51" s="18" t="str">
        <f>"0653321643"</f>
        <v>0653321643</v>
      </c>
      <c r="E51" s="3" t="s">
        <v>20</v>
      </c>
      <c r="F51" s="3" t="s">
        <v>152</v>
      </c>
      <c r="G51" s="18">
        <v>9155612763</v>
      </c>
      <c r="H51" s="8" t="s">
        <v>114</v>
      </c>
      <c r="I51" s="8" t="s">
        <v>114</v>
      </c>
      <c r="J51" s="8" t="s">
        <v>114</v>
      </c>
      <c r="K51" s="8" t="s">
        <v>114</v>
      </c>
      <c r="L51" s="1" t="s">
        <v>116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</row>
    <row r="52" spans="1:61" s="6" customFormat="1" ht="33" customHeight="1">
      <c r="A52" s="7">
        <v>49</v>
      </c>
      <c r="B52" s="18" t="s">
        <v>74</v>
      </c>
      <c r="C52" s="18" t="s">
        <v>283</v>
      </c>
      <c r="D52" s="18" t="str">
        <f>"0640047157"</f>
        <v>0640047157</v>
      </c>
      <c r="E52" s="3" t="s">
        <v>20</v>
      </c>
      <c r="F52" s="3" t="s">
        <v>152</v>
      </c>
      <c r="G52" s="18">
        <v>9337837889</v>
      </c>
      <c r="H52" s="8" t="s">
        <v>114</v>
      </c>
      <c r="I52" s="8" t="s">
        <v>114</v>
      </c>
      <c r="J52" s="8" t="s">
        <v>114</v>
      </c>
      <c r="K52" s="8" t="s">
        <v>114</v>
      </c>
      <c r="L52" s="8" t="s">
        <v>113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</row>
    <row r="53" spans="1:61" s="6" customFormat="1" ht="33" customHeight="1">
      <c r="A53" s="7">
        <v>50</v>
      </c>
      <c r="B53" s="18" t="s">
        <v>59</v>
      </c>
      <c r="C53" s="18" t="s">
        <v>132</v>
      </c>
      <c r="D53" s="18" t="str">
        <f>"0640192386"</f>
        <v>0640192386</v>
      </c>
      <c r="E53" s="3" t="s">
        <v>20</v>
      </c>
      <c r="F53" s="3" t="s">
        <v>152</v>
      </c>
      <c r="G53" s="18">
        <v>9151636106</v>
      </c>
      <c r="H53" s="8" t="s">
        <v>114</v>
      </c>
      <c r="I53" s="8" t="s">
        <v>114</v>
      </c>
      <c r="J53" s="8" t="s">
        <v>114</v>
      </c>
      <c r="K53" s="8" t="s">
        <v>114</v>
      </c>
      <c r="L53" s="1" t="s">
        <v>116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</row>
    <row r="54" spans="1:61" s="6" customFormat="1" ht="33" customHeight="1">
      <c r="A54" s="7">
        <v>51</v>
      </c>
      <c r="B54" s="18" t="s">
        <v>63</v>
      </c>
      <c r="C54" s="18" t="s">
        <v>284</v>
      </c>
      <c r="D54" s="18" t="str">
        <f>"0930818601"</f>
        <v>0930818601</v>
      </c>
      <c r="E54" s="3" t="s">
        <v>20</v>
      </c>
      <c r="F54" s="3" t="s">
        <v>152</v>
      </c>
      <c r="G54" s="18">
        <v>9155622139</v>
      </c>
      <c r="H54" s="8" t="s">
        <v>114</v>
      </c>
      <c r="I54" s="8" t="s">
        <v>114</v>
      </c>
      <c r="J54" s="8" t="s">
        <v>114</v>
      </c>
      <c r="K54" s="8" t="s">
        <v>114</v>
      </c>
      <c r="L54" s="1" t="s">
        <v>116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</row>
    <row r="55" spans="1:61" s="6" customFormat="1" ht="33" customHeight="1">
      <c r="A55" s="52" t="s">
        <v>27</v>
      </c>
      <c r="B55" s="53" t="s">
        <v>0</v>
      </c>
      <c r="C55" s="53" t="s">
        <v>1</v>
      </c>
      <c r="D55" s="53" t="s">
        <v>10</v>
      </c>
      <c r="E55" s="52" t="s">
        <v>21</v>
      </c>
      <c r="F55" s="52" t="s">
        <v>22</v>
      </c>
      <c r="G55" s="53" t="s">
        <v>3</v>
      </c>
      <c r="H55" s="53" t="s">
        <v>4</v>
      </c>
      <c r="I55" s="53"/>
      <c r="J55" s="53"/>
      <c r="K55" s="53"/>
      <c r="L55" s="53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</row>
    <row r="56" spans="1:61" s="6" customFormat="1" ht="33" customHeight="1">
      <c r="A56" s="52"/>
      <c r="B56" s="53"/>
      <c r="C56" s="53"/>
      <c r="D56" s="53"/>
      <c r="E56" s="52"/>
      <c r="F56" s="52"/>
      <c r="G56" s="53"/>
      <c r="H56" s="53" t="s">
        <v>5</v>
      </c>
      <c r="I56" s="53" t="s">
        <v>6</v>
      </c>
      <c r="J56" s="53" t="s">
        <v>7</v>
      </c>
      <c r="K56" s="50" t="s">
        <v>352</v>
      </c>
      <c r="L56" s="52" t="s">
        <v>8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</row>
    <row r="57" spans="1:61" s="6" customFormat="1" ht="33" customHeight="1">
      <c r="A57" s="52"/>
      <c r="B57" s="53"/>
      <c r="C57" s="53"/>
      <c r="D57" s="53"/>
      <c r="E57" s="52"/>
      <c r="F57" s="52"/>
      <c r="G57" s="53"/>
      <c r="H57" s="53"/>
      <c r="I57" s="53"/>
      <c r="J57" s="53"/>
      <c r="K57" s="51"/>
      <c r="L57" s="5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</row>
    <row r="58" spans="1:61" s="6" customFormat="1" ht="33" customHeight="1">
      <c r="A58" s="7">
        <v>1</v>
      </c>
      <c r="B58" s="18" t="s">
        <v>37</v>
      </c>
      <c r="C58" s="18" t="s">
        <v>250</v>
      </c>
      <c r="D58" s="18" t="str">
        <f>"0640189849"</f>
        <v>0640189849</v>
      </c>
      <c r="E58" s="3" t="s">
        <v>20</v>
      </c>
      <c r="F58" s="3" t="s">
        <v>110</v>
      </c>
      <c r="G58" s="18">
        <v>9337729297</v>
      </c>
      <c r="H58" s="8" t="s">
        <v>114</v>
      </c>
      <c r="I58" s="8" t="s">
        <v>114</v>
      </c>
      <c r="J58" s="8" t="s">
        <v>114</v>
      </c>
      <c r="K58" s="9" t="s">
        <v>115</v>
      </c>
      <c r="L58" s="8" t="s">
        <v>116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</row>
    <row r="59" spans="1:61" s="6" customFormat="1" ht="33" customHeight="1">
      <c r="A59" s="7">
        <v>2</v>
      </c>
      <c r="B59" s="18" t="s">
        <v>80</v>
      </c>
      <c r="C59" s="18" t="s">
        <v>250</v>
      </c>
      <c r="D59" s="18" t="str">
        <f>"0640371949"</f>
        <v>0640371949</v>
      </c>
      <c r="E59" s="3" t="s">
        <v>20</v>
      </c>
      <c r="F59" s="3" t="s">
        <v>110</v>
      </c>
      <c r="G59" s="18">
        <v>9156680838</v>
      </c>
      <c r="H59" s="8" t="s">
        <v>114</v>
      </c>
      <c r="I59" s="8" t="s">
        <v>114</v>
      </c>
      <c r="J59" s="8" t="s">
        <v>114</v>
      </c>
      <c r="K59" s="8" t="s">
        <v>114</v>
      </c>
      <c r="L59" s="8" t="s">
        <v>116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</row>
    <row r="60" spans="1:61" s="6" customFormat="1" ht="33" customHeight="1">
      <c r="A60" s="7">
        <v>3</v>
      </c>
      <c r="B60" s="18" t="s">
        <v>44</v>
      </c>
      <c r="C60" s="18" t="s">
        <v>45</v>
      </c>
      <c r="D60" s="18" t="str">
        <f>"0640351603"</f>
        <v>0640351603</v>
      </c>
      <c r="E60" s="3" t="s">
        <v>20</v>
      </c>
      <c r="F60" s="3" t="s">
        <v>110</v>
      </c>
      <c r="G60" s="18">
        <v>9156706591</v>
      </c>
      <c r="H60" s="8" t="s">
        <v>114</v>
      </c>
      <c r="I60" s="8" t="s">
        <v>114</v>
      </c>
      <c r="J60" s="8" t="s">
        <v>114</v>
      </c>
      <c r="K60" s="9" t="s">
        <v>115</v>
      </c>
      <c r="L60" s="8" t="s">
        <v>116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</row>
    <row r="61" spans="1:61" s="6" customFormat="1" ht="33" customHeight="1">
      <c r="A61" s="7">
        <v>4</v>
      </c>
      <c r="B61" s="18" t="s">
        <v>59</v>
      </c>
      <c r="C61" s="18" t="s">
        <v>285</v>
      </c>
      <c r="D61" s="18" t="str">
        <f>"0640487831"</f>
        <v>0640487831</v>
      </c>
      <c r="E61" s="3" t="s">
        <v>20</v>
      </c>
      <c r="F61" s="3" t="s">
        <v>110</v>
      </c>
      <c r="G61" s="18">
        <v>9156636857</v>
      </c>
      <c r="H61" s="8" t="s">
        <v>114</v>
      </c>
      <c r="I61" s="8" t="s">
        <v>114</v>
      </c>
      <c r="J61" s="8" t="s">
        <v>114</v>
      </c>
      <c r="K61" s="9" t="s">
        <v>115</v>
      </c>
      <c r="L61" s="8" t="s">
        <v>116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</row>
    <row r="62" spans="1:61" s="6" customFormat="1" ht="33" customHeight="1">
      <c r="A62" s="7">
        <v>5</v>
      </c>
      <c r="B62" s="18" t="s">
        <v>58</v>
      </c>
      <c r="C62" s="18" t="s">
        <v>195</v>
      </c>
      <c r="D62" s="18" t="str">
        <f>"0653372191"</f>
        <v>0653372191</v>
      </c>
      <c r="E62" s="3" t="s">
        <v>20</v>
      </c>
      <c r="F62" s="3" t="s">
        <v>110</v>
      </c>
      <c r="G62" s="18">
        <v>9158630753</v>
      </c>
      <c r="H62" s="8" t="s">
        <v>114</v>
      </c>
      <c r="I62" s="8" t="s">
        <v>114</v>
      </c>
      <c r="J62" s="8" t="s">
        <v>114</v>
      </c>
      <c r="K62" s="9" t="s">
        <v>115</v>
      </c>
      <c r="L62" s="8" t="s">
        <v>114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</row>
    <row r="63" spans="1:61" s="6" customFormat="1" ht="33" customHeight="1">
      <c r="A63" s="7">
        <v>6</v>
      </c>
      <c r="B63" s="18" t="s">
        <v>169</v>
      </c>
      <c r="C63" s="18" t="s">
        <v>286</v>
      </c>
      <c r="D63" s="18" t="str">
        <f>"0640519296"</f>
        <v>0640519296</v>
      </c>
      <c r="E63" s="3" t="s">
        <v>20</v>
      </c>
      <c r="F63" s="3" t="s">
        <v>110</v>
      </c>
      <c r="G63" s="18">
        <v>9122892549</v>
      </c>
      <c r="H63" s="8" t="s">
        <v>114</v>
      </c>
      <c r="I63" s="8" t="s">
        <v>114</v>
      </c>
      <c r="J63" s="8" t="s">
        <v>114</v>
      </c>
      <c r="K63" s="9" t="s">
        <v>115</v>
      </c>
      <c r="L63" s="8" t="s">
        <v>113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</row>
    <row r="64" spans="1:61" s="6" customFormat="1" ht="33" customHeight="1">
      <c r="A64" s="7">
        <v>7</v>
      </c>
      <c r="B64" s="18" t="s">
        <v>149</v>
      </c>
      <c r="C64" s="18" t="s">
        <v>72</v>
      </c>
      <c r="D64" s="18" t="str">
        <f>"0653211457"</f>
        <v>0653211457</v>
      </c>
      <c r="E64" s="3" t="s">
        <v>20</v>
      </c>
      <c r="F64" s="3" t="s">
        <v>110</v>
      </c>
      <c r="G64" s="18">
        <v>9353482928</v>
      </c>
      <c r="H64" s="8" t="s">
        <v>114</v>
      </c>
      <c r="I64" s="8" t="s">
        <v>114</v>
      </c>
      <c r="J64" s="8" t="s">
        <v>114</v>
      </c>
      <c r="K64" s="9" t="s">
        <v>115</v>
      </c>
      <c r="L64" s="8" t="s">
        <v>113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</row>
    <row r="65" spans="1:61" s="6" customFormat="1" ht="33" customHeight="1">
      <c r="A65" s="7">
        <v>8</v>
      </c>
      <c r="B65" s="18" t="s">
        <v>207</v>
      </c>
      <c r="C65" s="18" t="s">
        <v>287</v>
      </c>
      <c r="D65" s="18" t="str">
        <f>"0653283482"</f>
        <v>0653283482</v>
      </c>
      <c r="E65" s="3" t="s">
        <v>20</v>
      </c>
      <c r="F65" s="3" t="s">
        <v>110</v>
      </c>
      <c r="G65" s="18">
        <v>9151630239</v>
      </c>
      <c r="H65" s="8" t="s">
        <v>114</v>
      </c>
      <c r="I65" s="8" t="s">
        <v>114</v>
      </c>
      <c r="J65" s="8" t="s">
        <v>114</v>
      </c>
      <c r="K65" s="9" t="s">
        <v>115</v>
      </c>
      <c r="L65" s="8" t="s">
        <v>116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</row>
    <row r="66" spans="1:61" s="6" customFormat="1" ht="33" customHeight="1">
      <c r="A66" s="7">
        <v>9</v>
      </c>
      <c r="B66" s="18" t="s">
        <v>55</v>
      </c>
      <c r="C66" s="18" t="s">
        <v>153</v>
      </c>
      <c r="D66" s="18" t="str">
        <f>"0640286951"</f>
        <v>0640286951</v>
      </c>
      <c r="E66" s="3" t="s">
        <v>20</v>
      </c>
      <c r="F66" s="3" t="s">
        <v>110</v>
      </c>
      <c r="G66" s="18">
        <v>9157715154</v>
      </c>
      <c r="H66" s="8" t="s">
        <v>114</v>
      </c>
      <c r="I66" s="8" t="s">
        <v>114</v>
      </c>
      <c r="J66" s="8" t="s">
        <v>114</v>
      </c>
      <c r="K66" s="9" t="s">
        <v>115</v>
      </c>
      <c r="L66" s="8" t="s">
        <v>116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</row>
    <row r="67" spans="1:61" s="6" customFormat="1" ht="33" customHeight="1">
      <c r="A67" s="7">
        <v>10</v>
      </c>
      <c r="B67" s="18" t="s">
        <v>119</v>
      </c>
      <c r="C67" s="18" t="s">
        <v>288</v>
      </c>
      <c r="D67" s="18" t="str">
        <f>"0651812801"</f>
        <v>0651812801</v>
      </c>
      <c r="E67" s="3" t="s">
        <v>20</v>
      </c>
      <c r="F67" s="3" t="s">
        <v>110</v>
      </c>
      <c r="G67" s="18">
        <v>9153633450</v>
      </c>
      <c r="H67" s="8" t="s">
        <v>114</v>
      </c>
      <c r="I67" s="8" t="s">
        <v>114</v>
      </c>
      <c r="J67" s="8" t="s">
        <v>114</v>
      </c>
      <c r="K67" s="9" t="s">
        <v>115</v>
      </c>
      <c r="L67" s="8" t="s">
        <v>116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</row>
    <row r="68" spans="1:61" s="6" customFormat="1" ht="33" customHeight="1">
      <c r="A68" s="7">
        <v>11</v>
      </c>
      <c r="B68" s="18" t="s">
        <v>242</v>
      </c>
      <c r="C68" s="18" t="s">
        <v>289</v>
      </c>
      <c r="D68" s="18" t="str">
        <f>"0653261942"</f>
        <v>0653261942</v>
      </c>
      <c r="E68" s="3" t="s">
        <v>20</v>
      </c>
      <c r="F68" s="3" t="s">
        <v>110</v>
      </c>
      <c r="G68" s="18">
        <v>9159639250</v>
      </c>
      <c r="H68" s="8" t="s">
        <v>114</v>
      </c>
      <c r="I68" s="8" t="s">
        <v>114</v>
      </c>
      <c r="J68" s="8" t="s">
        <v>114</v>
      </c>
      <c r="K68" s="8" t="s">
        <v>114</v>
      </c>
      <c r="L68" s="8" t="s">
        <v>114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</row>
    <row r="69" spans="1:61" s="6" customFormat="1" ht="33" customHeight="1">
      <c r="A69" s="7">
        <v>12</v>
      </c>
      <c r="B69" s="18" t="s">
        <v>100</v>
      </c>
      <c r="C69" s="18" t="s">
        <v>290</v>
      </c>
      <c r="D69" s="18" t="str">
        <f>"0653154062"</f>
        <v>0653154062</v>
      </c>
      <c r="E69" s="3" t="s">
        <v>20</v>
      </c>
      <c r="F69" s="3" t="s">
        <v>110</v>
      </c>
      <c r="G69" s="18">
        <v>9158657265</v>
      </c>
      <c r="H69" s="8" t="s">
        <v>114</v>
      </c>
      <c r="I69" s="8" t="s">
        <v>114</v>
      </c>
      <c r="J69" s="8" t="s">
        <v>114</v>
      </c>
      <c r="K69" s="9" t="s">
        <v>115</v>
      </c>
      <c r="L69" s="8" t="s">
        <v>116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</row>
    <row r="70" spans="1:61" s="6" customFormat="1" ht="33" customHeight="1">
      <c r="A70" s="7">
        <v>13</v>
      </c>
      <c r="B70" s="18" t="s">
        <v>106</v>
      </c>
      <c r="C70" s="18" t="s">
        <v>291</v>
      </c>
      <c r="D70" s="18" t="str">
        <f>"0640087760"</f>
        <v>0640087760</v>
      </c>
      <c r="E70" s="3" t="s">
        <v>20</v>
      </c>
      <c r="F70" s="3" t="s">
        <v>110</v>
      </c>
      <c r="G70" s="18">
        <v>9150996820</v>
      </c>
      <c r="H70" s="8" t="s">
        <v>114</v>
      </c>
      <c r="I70" s="8" t="s">
        <v>114</v>
      </c>
      <c r="J70" s="8" t="s">
        <v>114</v>
      </c>
      <c r="K70" s="8" t="s">
        <v>114</v>
      </c>
      <c r="L70" s="8" t="s">
        <v>116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</row>
    <row r="71" spans="1:61" s="6" customFormat="1" ht="33" customHeight="1">
      <c r="A71" s="7">
        <v>14</v>
      </c>
      <c r="B71" s="18" t="s">
        <v>169</v>
      </c>
      <c r="C71" s="18" t="s">
        <v>121</v>
      </c>
      <c r="D71" s="18" t="str">
        <f>"0651855071"</f>
        <v>0651855071</v>
      </c>
      <c r="E71" s="3" t="s">
        <v>20</v>
      </c>
      <c r="F71" s="3" t="s">
        <v>110</v>
      </c>
      <c r="G71" s="18">
        <v>9151605902</v>
      </c>
      <c r="H71" s="8" t="s">
        <v>114</v>
      </c>
      <c r="I71" s="8" t="s">
        <v>114</v>
      </c>
      <c r="J71" s="8" t="s">
        <v>114</v>
      </c>
      <c r="K71" s="9" t="s">
        <v>115</v>
      </c>
      <c r="L71" s="8" t="s">
        <v>116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</row>
    <row r="72" spans="1:61" s="17" customFormat="1" ht="33" customHeight="1">
      <c r="A72" s="14">
        <v>15</v>
      </c>
      <c r="B72" s="18" t="s">
        <v>147</v>
      </c>
      <c r="C72" s="18" t="s">
        <v>292</v>
      </c>
      <c r="D72" s="18" t="str">
        <f>"0640326102"</f>
        <v>0640326102</v>
      </c>
      <c r="E72" s="15" t="s">
        <v>20</v>
      </c>
      <c r="F72" s="15" t="s">
        <v>110</v>
      </c>
      <c r="G72" s="18">
        <v>9152622466</v>
      </c>
      <c r="H72" s="8" t="s">
        <v>114</v>
      </c>
      <c r="I72" s="8" t="s">
        <v>114</v>
      </c>
      <c r="J72" s="8" t="s">
        <v>114</v>
      </c>
      <c r="K72" s="8" t="s">
        <v>114</v>
      </c>
      <c r="L72" s="8" t="s">
        <v>113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</row>
    <row r="73" spans="1:61" s="6" customFormat="1" ht="33" customHeight="1">
      <c r="A73" s="52" t="s">
        <v>27</v>
      </c>
      <c r="B73" s="53" t="s">
        <v>0</v>
      </c>
      <c r="C73" s="53" t="s">
        <v>1</v>
      </c>
      <c r="D73" s="53" t="s">
        <v>10</v>
      </c>
      <c r="E73" s="52" t="s">
        <v>21</v>
      </c>
      <c r="F73" s="52" t="s">
        <v>23</v>
      </c>
      <c r="G73" s="53" t="s">
        <v>3</v>
      </c>
      <c r="H73" s="53" t="s">
        <v>4</v>
      </c>
      <c r="I73" s="53"/>
      <c r="J73" s="53"/>
      <c r="K73" s="53"/>
      <c r="L73" s="53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</row>
    <row r="74" spans="1:61" s="5" customFormat="1" ht="33" customHeight="1">
      <c r="A74" s="52"/>
      <c r="B74" s="53"/>
      <c r="C74" s="53"/>
      <c r="D74" s="53"/>
      <c r="E74" s="52"/>
      <c r="F74" s="52"/>
      <c r="G74" s="53"/>
      <c r="H74" s="53" t="s">
        <v>5</v>
      </c>
      <c r="I74" s="53" t="s">
        <v>6</v>
      </c>
      <c r="J74" s="53" t="s">
        <v>7</v>
      </c>
      <c r="K74" s="50" t="s">
        <v>352</v>
      </c>
      <c r="L74" s="52" t="s">
        <v>8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</row>
    <row r="75" spans="1:61" s="5" customFormat="1" ht="33" customHeight="1">
      <c r="A75" s="52"/>
      <c r="B75" s="53"/>
      <c r="C75" s="53"/>
      <c r="D75" s="53"/>
      <c r="E75" s="52"/>
      <c r="F75" s="52"/>
      <c r="G75" s="53"/>
      <c r="H75" s="53"/>
      <c r="I75" s="53"/>
      <c r="J75" s="53"/>
      <c r="K75" s="51"/>
      <c r="L75" s="52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</row>
    <row r="76" spans="1:61" s="5" customFormat="1" ht="33" customHeight="1">
      <c r="A76" s="4">
        <v>1</v>
      </c>
      <c r="B76" s="18" t="s">
        <v>31</v>
      </c>
      <c r="C76" s="18" t="s">
        <v>293</v>
      </c>
      <c r="D76" s="18" t="str">
        <f>"0652046894"</f>
        <v>0652046894</v>
      </c>
      <c r="E76" s="3" t="s">
        <v>20</v>
      </c>
      <c r="F76" s="4" t="s">
        <v>109</v>
      </c>
      <c r="G76" s="18">
        <v>9157202993</v>
      </c>
      <c r="H76" s="1" t="s">
        <v>114</v>
      </c>
      <c r="I76" s="1" t="s">
        <v>114</v>
      </c>
      <c r="J76" s="1" t="s">
        <v>114</v>
      </c>
      <c r="K76" s="2" t="s">
        <v>115</v>
      </c>
      <c r="L76" s="1" t="s">
        <v>114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</row>
    <row r="77" spans="1:61" s="5" customFormat="1" ht="33" customHeight="1">
      <c r="A77" s="4">
        <v>2</v>
      </c>
      <c r="B77" s="18" t="s">
        <v>294</v>
      </c>
      <c r="C77" s="18" t="s">
        <v>295</v>
      </c>
      <c r="D77" s="18" t="str">
        <f>"0651728592"</f>
        <v>0651728592</v>
      </c>
      <c r="E77" s="3" t="s">
        <v>20</v>
      </c>
      <c r="F77" s="4" t="s">
        <v>109</v>
      </c>
      <c r="G77" s="18">
        <v>9156704792</v>
      </c>
      <c r="H77" s="1" t="s">
        <v>114</v>
      </c>
      <c r="I77" s="1" t="s">
        <v>114</v>
      </c>
      <c r="J77" s="1" t="s">
        <v>114</v>
      </c>
      <c r="K77" s="2" t="s">
        <v>115</v>
      </c>
      <c r="L77" s="1" t="s">
        <v>114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</row>
    <row r="78" spans="1:61" s="5" customFormat="1" ht="33" customHeight="1">
      <c r="A78" s="4">
        <v>3</v>
      </c>
      <c r="B78" s="18" t="s">
        <v>220</v>
      </c>
      <c r="C78" s="18" t="s">
        <v>296</v>
      </c>
      <c r="D78" s="18" t="str">
        <f>"0651988683"</f>
        <v>0651988683</v>
      </c>
      <c r="E78" s="3" t="s">
        <v>20</v>
      </c>
      <c r="F78" s="4" t="s">
        <v>109</v>
      </c>
      <c r="G78" s="18">
        <v>9157402328</v>
      </c>
      <c r="H78" s="1" t="s">
        <v>114</v>
      </c>
      <c r="I78" s="1" t="s">
        <v>114</v>
      </c>
      <c r="J78" s="1" t="s">
        <v>114</v>
      </c>
      <c r="K78" s="2" t="s">
        <v>115</v>
      </c>
      <c r="L78" s="1" t="s">
        <v>114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</row>
    <row r="79" spans="1:61" s="5" customFormat="1" ht="33" customHeight="1">
      <c r="A79" s="4">
        <v>4</v>
      </c>
      <c r="B79" s="18" t="s">
        <v>41</v>
      </c>
      <c r="C79" s="18" t="s">
        <v>122</v>
      </c>
      <c r="D79" s="18" t="str">
        <f>"0640302882"</f>
        <v>0640302882</v>
      </c>
      <c r="E79" s="3" t="s">
        <v>20</v>
      </c>
      <c r="F79" s="4" t="s">
        <v>109</v>
      </c>
      <c r="G79" s="18">
        <v>9912336128</v>
      </c>
      <c r="H79" s="1" t="s">
        <v>114</v>
      </c>
      <c r="I79" s="1" t="s">
        <v>114</v>
      </c>
      <c r="J79" s="1" t="s">
        <v>114</v>
      </c>
      <c r="K79" s="2" t="s">
        <v>115</v>
      </c>
      <c r="L79" s="8" t="s">
        <v>113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</row>
    <row r="80" spans="1:61" s="6" customFormat="1" ht="33" customHeight="1">
      <c r="A80" s="4">
        <v>5</v>
      </c>
      <c r="B80" s="18" t="s">
        <v>297</v>
      </c>
      <c r="C80" s="18" t="s">
        <v>298</v>
      </c>
      <c r="D80" s="18" t="str">
        <f>"0653140525"</f>
        <v>0653140525</v>
      </c>
      <c r="E80" s="3" t="s">
        <v>20</v>
      </c>
      <c r="F80" s="4" t="s">
        <v>109</v>
      </c>
      <c r="G80" s="18">
        <v>9355425627</v>
      </c>
      <c r="H80" s="1" t="s">
        <v>114</v>
      </c>
      <c r="I80" s="1" t="s">
        <v>114</v>
      </c>
      <c r="J80" s="1" t="s">
        <v>114</v>
      </c>
      <c r="K80" s="2" t="s">
        <v>115</v>
      </c>
      <c r="L80" s="8" t="s">
        <v>116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</row>
    <row r="81" spans="1:61" s="6" customFormat="1" ht="33" customHeight="1">
      <c r="A81" s="4">
        <v>6</v>
      </c>
      <c r="B81" s="18" t="s">
        <v>32</v>
      </c>
      <c r="C81" s="18" t="s">
        <v>123</v>
      </c>
      <c r="D81" s="18" t="str">
        <f>"0640540392"</f>
        <v>0640540392</v>
      </c>
      <c r="E81" s="3" t="s">
        <v>20</v>
      </c>
      <c r="F81" s="4" t="s">
        <v>109</v>
      </c>
      <c r="G81" s="18">
        <v>9157208799</v>
      </c>
      <c r="H81" s="1" t="s">
        <v>114</v>
      </c>
      <c r="I81" s="1" t="s">
        <v>114</v>
      </c>
      <c r="J81" s="1" t="s">
        <v>114</v>
      </c>
      <c r="K81" s="2" t="s">
        <v>115</v>
      </c>
      <c r="L81" s="8" t="s">
        <v>116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</row>
    <row r="82" spans="1:61" s="6" customFormat="1" ht="33" customHeight="1">
      <c r="A82" s="4">
        <v>7</v>
      </c>
      <c r="B82" s="18" t="s">
        <v>28</v>
      </c>
      <c r="C82" s="18" t="s">
        <v>299</v>
      </c>
      <c r="D82" s="18" t="str">
        <f>"3611268860"</f>
        <v>3611268860</v>
      </c>
      <c r="E82" s="3" t="s">
        <v>20</v>
      </c>
      <c r="F82" s="4" t="s">
        <v>109</v>
      </c>
      <c r="G82" s="18">
        <v>9055483117</v>
      </c>
      <c r="H82" s="1" t="s">
        <v>114</v>
      </c>
      <c r="I82" s="1" t="s">
        <v>114</v>
      </c>
      <c r="J82" s="1" t="s">
        <v>114</v>
      </c>
      <c r="K82" s="2" t="s">
        <v>115</v>
      </c>
      <c r="L82" s="8" t="s">
        <v>116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</row>
    <row r="83" spans="1:61" s="5" customFormat="1" ht="33" customHeight="1">
      <c r="A83" s="4">
        <v>8</v>
      </c>
      <c r="B83" s="18" t="s">
        <v>300</v>
      </c>
      <c r="C83" s="18" t="s">
        <v>235</v>
      </c>
      <c r="D83" s="18" t="str">
        <f>"0082811857"</f>
        <v>0082811857</v>
      </c>
      <c r="E83" s="3" t="s">
        <v>20</v>
      </c>
      <c r="F83" s="4" t="s">
        <v>109</v>
      </c>
      <c r="G83" s="18">
        <v>9156692202</v>
      </c>
      <c r="H83" s="1" t="s">
        <v>114</v>
      </c>
      <c r="I83" s="1" t="s">
        <v>114</v>
      </c>
      <c r="J83" s="1" t="s">
        <v>114</v>
      </c>
      <c r="K83" s="2" t="s">
        <v>115</v>
      </c>
      <c r="L83" s="8" t="s">
        <v>116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</row>
    <row r="84" spans="1:61" s="5" customFormat="1" ht="33" customHeight="1">
      <c r="A84" s="52" t="s">
        <v>27</v>
      </c>
      <c r="B84" s="53" t="s">
        <v>0</v>
      </c>
      <c r="C84" s="53" t="s">
        <v>1</v>
      </c>
      <c r="D84" s="53" t="s">
        <v>10</v>
      </c>
      <c r="E84" s="52" t="s">
        <v>21</v>
      </c>
      <c r="F84" s="52" t="s">
        <v>24</v>
      </c>
      <c r="G84" s="53" t="s">
        <v>3</v>
      </c>
      <c r="H84" s="53" t="s">
        <v>4</v>
      </c>
      <c r="I84" s="53"/>
      <c r="J84" s="53"/>
      <c r="K84" s="53"/>
      <c r="L84" s="5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</row>
    <row r="85" spans="1:61" s="5" customFormat="1" ht="33" customHeight="1">
      <c r="A85" s="52"/>
      <c r="B85" s="53"/>
      <c r="C85" s="53"/>
      <c r="D85" s="53"/>
      <c r="E85" s="52"/>
      <c r="F85" s="52"/>
      <c r="G85" s="53"/>
      <c r="H85" s="53" t="s">
        <v>5</v>
      </c>
      <c r="I85" s="53" t="s">
        <v>6</v>
      </c>
      <c r="J85" s="53" t="s">
        <v>7</v>
      </c>
      <c r="K85" s="50" t="s">
        <v>352</v>
      </c>
      <c r="L85" s="52" t="s">
        <v>8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</row>
    <row r="86" spans="1:61" s="5" customFormat="1" ht="33" customHeight="1">
      <c r="A86" s="52"/>
      <c r="B86" s="53"/>
      <c r="C86" s="53"/>
      <c r="D86" s="53"/>
      <c r="E86" s="52"/>
      <c r="F86" s="52"/>
      <c r="G86" s="53"/>
      <c r="H86" s="53"/>
      <c r="I86" s="53"/>
      <c r="J86" s="53"/>
      <c r="K86" s="51"/>
      <c r="L86" s="52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</row>
    <row r="87" spans="1:61" s="5" customFormat="1" ht="33" customHeight="1">
      <c r="A87" s="4">
        <v>1</v>
      </c>
      <c r="B87" s="18" t="s">
        <v>68</v>
      </c>
      <c r="C87" s="18" t="s">
        <v>301</v>
      </c>
      <c r="D87" s="18" t="str">
        <f>"5639471247"</f>
        <v>5639471247</v>
      </c>
      <c r="E87" s="3" t="s">
        <v>20</v>
      </c>
      <c r="F87" s="4" t="s">
        <v>140</v>
      </c>
      <c r="G87" s="18">
        <v>9159617135</v>
      </c>
      <c r="H87" s="1" t="s">
        <v>114</v>
      </c>
      <c r="I87" s="1" t="s">
        <v>114</v>
      </c>
      <c r="J87" s="1" t="s">
        <v>114</v>
      </c>
      <c r="K87" s="1" t="s">
        <v>114</v>
      </c>
      <c r="L87" s="1" t="s">
        <v>114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</row>
    <row r="88" spans="1:61" s="5" customFormat="1" ht="33" customHeight="1">
      <c r="A88" s="4">
        <v>2</v>
      </c>
      <c r="B88" s="18" t="s">
        <v>62</v>
      </c>
      <c r="C88" s="18" t="s">
        <v>302</v>
      </c>
      <c r="D88" s="18" t="str">
        <f>"0653360711"</f>
        <v>0653360711</v>
      </c>
      <c r="E88" s="3" t="s">
        <v>20</v>
      </c>
      <c r="F88" s="4" t="s">
        <v>140</v>
      </c>
      <c r="G88" s="18">
        <v>9151646801</v>
      </c>
      <c r="H88" s="1" t="s">
        <v>114</v>
      </c>
      <c r="I88" s="1" t="s">
        <v>114</v>
      </c>
      <c r="J88" s="1" t="s">
        <v>114</v>
      </c>
      <c r="K88" s="1" t="s">
        <v>114</v>
      </c>
      <c r="L88" s="8" t="s">
        <v>113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</row>
    <row r="89" spans="1:61" s="5" customFormat="1" ht="33" customHeight="1">
      <c r="A89" s="4">
        <v>3</v>
      </c>
      <c r="B89" s="18" t="s">
        <v>196</v>
      </c>
      <c r="C89" s="18" t="s">
        <v>150</v>
      </c>
      <c r="D89" s="18" t="str">
        <f>"0653149174"</f>
        <v>0653149174</v>
      </c>
      <c r="E89" s="3" t="s">
        <v>20</v>
      </c>
      <c r="F89" s="4" t="s">
        <v>140</v>
      </c>
      <c r="G89" s="18">
        <v>9152671401</v>
      </c>
      <c r="H89" s="1" t="s">
        <v>114</v>
      </c>
      <c r="I89" s="1" t="s">
        <v>114</v>
      </c>
      <c r="J89" s="1" t="s">
        <v>114</v>
      </c>
      <c r="K89" s="1" t="s">
        <v>114</v>
      </c>
      <c r="L89" s="1" t="s">
        <v>114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</row>
    <row r="90" spans="1:61" s="5" customFormat="1" ht="33" customHeight="1">
      <c r="A90" s="4">
        <v>4</v>
      </c>
      <c r="B90" s="18" t="s">
        <v>303</v>
      </c>
      <c r="C90" s="18" t="s">
        <v>304</v>
      </c>
      <c r="D90" s="18" t="str">
        <f>"0859689859"</f>
        <v>0859689859</v>
      </c>
      <c r="E90" s="3" t="s">
        <v>20</v>
      </c>
      <c r="F90" s="4" t="s">
        <v>140</v>
      </c>
      <c r="G90" s="18">
        <v>9120987734</v>
      </c>
      <c r="H90" s="1" t="s">
        <v>114</v>
      </c>
      <c r="I90" s="1" t="s">
        <v>114</v>
      </c>
      <c r="J90" s="1" t="s">
        <v>114</v>
      </c>
      <c r="K90" s="2" t="s">
        <v>115</v>
      </c>
      <c r="L90" s="8" t="s">
        <v>113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</row>
    <row r="91" spans="1:61" s="5" customFormat="1" ht="33" customHeight="1">
      <c r="A91" s="4">
        <v>5</v>
      </c>
      <c r="B91" s="18" t="s">
        <v>305</v>
      </c>
      <c r="C91" s="18" t="s">
        <v>306</v>
      </c>
      <c r="D91" s="18" t="str">
        <f>"5630123734"</f>
        <v>5630123734</v>
      </c>
      <c r="E91" s="3" t="s">
        <v>20</v>
      </c>
      <c r="F91" s="4" t="s">
        <v>140</v>
      </c>
      <c r="G91" s="18">
        <v>9156662409</v>
      </c>
      <c r="H91" s="1" t="s">
        <v>114</v>
      </c>
      <c r="I91" s="1" t="s">
        <v>114</v>
      </c>
      <c r="J91" s="1" t="s">
        <v>114</v>
      </c>
      <c r="K91" s="2" t="s">
        <v>115</v>
      </c>
      <c r="L91" s="8" t="s">
        <v>116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</row>
    <row r="92" spans="1:61" s="5" customFormat="1" ht="33" customHeight="1">
      <c r="A92" s="4">
        <v>6</v>
      </c>
      <c r="B92" s="18" t="s">
        <v>307</v>
      </c>
      <c r="C92" s="18" t="s">
        <v>308</v>
      </c>
      <c r="D92" s="18" t="str">
        <f>"0651978076"</f>
        <v>0651978076</v>
      </c>
      <c r="E92" s="3" t="s">
        <v>20</v>
      </c>
      <c r="F92" s="4" t="s">
        <v>140</v>
      </c>
      <c r="G92" s="18">
        <v>9157403039</v>
      </c>
      <c r="H92" s="1" t="s">
        <v>114</v>
      </c>
      <c r="I92" s="1" t="s">
        <v>114</v>
      </c>
      <c r="J92" s="1" t="s">
        <v>114</v>
      </c>
      <c r="K92" s="2" t="s">
        <v>115</v>
      </c>
      <c r="L92" s="8" t="s">
        <v>116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</row>
    <row r="93" spans="1:61" s="5" customFormat="1" ht="33" customHeight="1">
      <c r="A93" s="4">
        <v>7</v>
      </c>
      <c r="B93" s="18" t="s">
        <v>134</v>
      </c>
      <c r="C93" s="18" t="s">
        <v>309</v>
      </c>
      <c r="D93" s="18" t="str">
        <f>"5630047965"</f>
        <v>5630047965</v>
      </c>
      <c r="E93" s="3" t="s">
        <v>20</v>
      </c>
      <c r="F93" s="4" t="s">
        <v>140</v>
      </c>
      <c r="G93" s="18">
        <v>9157243262</v>
      </c>
      <c r="H93" s="1" t="s">
        <v>114</v>
      </c>
      <c r="I93" s="1" t="s">
        <v>114</v>
      </c>
      <c r="J93" s="1" t="s">
        <v>114</v>
      </c>
      <c r="K93" s="2" t="s">
        <v>115</v>
      </c>
      <c r="L93" s="8" t="s">
        <v>113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</row>
    <row r="94" spans="1:61" s="5" customFormat="1" ht="33" customHeight="1">
      <c r="A94" s="4">
        <v>8</v>
      </c>
      <c r="B94" s="18" t="s">
        <v>34</v>
      </c>
      <c r="C94" s="18" t="s">
        <v>67</v>
      </c>
      <c r="D94" s="18" t="str">
        <f>"0640748899"</f>
        <v>0640748899</v>
      </c>
      <c r="E94" s="3" t="s">
        <v>20</v>
      </c>
      <c r="F94" s="4" t="s">
        <v>140</v>
      </c>
      <c r="G94" s="18">
        <v>9938543655</v>
      </c>
      <c r="H94" s="1" t="s">
        <v>114</v>
      </c>
      <c r="I94" s="1" t="s">
        <v>114</v>
      </c>
      <c r="J94" s="1" t="s">
        <v>114</v>
      </c>
      <c r="K94" s="2" t="s">
        <v>115</v>
      </c>
      <c r="L94" s="8" t="s">
        <v>113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</row>
    <row r="95" spans="1:61" s="5" customFormat="1" ht="33" customHeight="1">
      <c r="A95" s="4">
        <v>9</v>
      </c>
      <c r="B95" s="18" t="s">
        <v>31</v>
      </c>
      <c r="C95" s="18" t="s">
        <v>270</v>
      </c>
      <c r="D95" s="18" t="str">
        <f>"0640713092"</f>
        <v>0640713092</v>
      </c>
      <c r="E95" s="3" t="s">
        <v>20</v>
      </c>
      <c r="F95" s="4" t="s">
        <v>140</v>
      </c>
      <c r="G95" s="18">
        <v>9158347808</v>
      </c>
      <c r="H95" s="1" t="s">
        <v>114</v>
      </c>
      <c r="I95" s="1" t="s">
        <v>114</v>
      </c>
      <c r="J95" s="1" t="s">
        <v>114</v>
      </c>
      <c r="K95" s="2" t="s">
        <v>115</v>
      </c>
      <c r="L95" s="8" t="s">
        <v>116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</row>
    <row r="96" spans="1:61" s="5" customFormat="1" ht="33" customHeight="1">
      <c r="A96" s="4">
        <v>10</v>
      </c>
      <c r="B96" s="18" t="s">
        <v>44</v>
      </c>
      <c r="C96" s="18" t="s">
        <v>145</v>
      </c>
      <c r="D96" s="18" t="str">
        <f>"0941606996"</f>
        <v>0941606996</v>
      </c>
      <c r="E96" s="3" t="s">
        <v>20</v>
      </c>
      <c r="F96" s="4" t="s">
        <v>140</v>
      </c>
      <c r="G96" s="18">
        <v>9157710223</v>
      </c>
      <c r="H96" s="1" t="s">
        <v>114</v>
      </c>
      <c r="I96" s="1" t="s">
        <v>114</v>
      </c>
      <c r="J96" s="1" t="s">
        <v>114</v>
      </c>
      <c r="K96" s="2" t="s">
        <v>115</v>
      </c>
      <c r="L96" s="1" t="s">
        <v>114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</row>
    <row r="97" spans="1:61" s="5" customFormat="1" ht="33" customHeight="1">
      <c r="A97" s="4">
        <v>11</v>
      </c>
      <c r="B97" s="18" t="s">
        <v>52</v>
      </c>
      <c r="C97" s="18" t="s">
        <v>310</v>
      </c>
      <c r="D97" s="18" t="str">
        <f>"5639671289"</f>
        <v>5639671289</v>
      </c>
      <c r="E97" s="3" t="s">
        <v>20</v>
      </c>
      <c r="F97" s="4" t="s">
        <v>140</v>
      </c>
      <c r="G97" s="18">
        <v>9157556282</v>
      </c>
      <c r="H97" s="1" t="s">
        <v>114</v>
      </c>
      <c r="I97" s="1" t="s">
        <v>114</v>
      </c>
      <c r="J97" s="1" t="s">
        <v>114</v>
      </c>
      <c r="K97" s="1" t="s">
        <v>114</v>
      </c>
      <c r="L97" s="8" t="s">
        <v>113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</row>
    <row r="98" spans="1:61" s="5" customFormat="1" ht="33" customHeight="1">
      <c r="A98" s="4">
        <v>12</v>
      </c>
      <c r="B98" s="18" t="s">
        <v>68</v>
      </c>
      <c r="C98" s="18" t="s">
        <v>124</v>
      </c>
      <c r="D98" s="18" t="str">
        <f>"0653089521"</f>
        <v>0653089521</v>
      </c>
      <c r="E98" s="3" t="s">
        <v>20</v>
      </c>
      <c r="F98" s="4" t="s">
        <v>140</v>
      </c>
      <c r="G98" s="18">
        <v>9058596593</v>
      </c>
      <c r="H98" s="1" t="s">
        <v>114</v>
      </c>
      <c r="I98" s="1" t="s">
        <v>114</v>
      </c>
      <c r="J98" s="1" t="s">
        <v>114</v>
      </c>
      <c r="K98" s="2" t="s">
        <v>115</v>
      </c>
      <c r="L98" s="8" t="s">
        <v>113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</row>
    <row r="99" spans="1:61" s="5" customFormat="1" ht="33" customHeight="1">
      <c r="A99" s="4">
        <v>13</v>
      </c>
      <c r="B99" s="18" t="s">
        <v>41</v>
      </c>
      <c r="C99" s="18" t="s">
        <v>311</v>
      </c>
      <c r="D99" s="18" t="str">
        <f>"0919980260"</f>
        <v>0919980260</v>
      </c>
      <c r="E99" s="3" t="s">
        <v>20</v>
      </c>
      <c r="F99" s="4" t="s">
        <v>140</v>
      </c>
      <c r="G99" s="18">
        <v>9158360911</v>
      </c>
      <c r="H99" s="1" t="s">
        <v>114</v>
      </c>
      <c r="I99" s="1" t="s">
        <v>114</v>
      </c>
      <c r="J99" s="1" t="s">
        <v>114</v>
      </c>
      <c r="K99" s="2" t="s">
        <v>115</v>
      </c>
      <c r="L99" s="8" t="s">
        <v>113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</row>
    <row r="100" spans="1:61" s="5" customFormat="1" ht="33" customHeight="1">
      <c r="A100" s="4">
        <v>14</v>
      </c>
      <c r="B100" s="18" t="s">
        <v>119</v>
      </c>
      <c r="C100" s="18" t="s">
        <v>123</v>
      </c>
      <c r="D100" s="18" t="str">
        <f>"0850211212"</f>
        <v>0850211212</v>
      </c>
      <c r="E100" s="3" t="s">
        <v>20</v>
      </c>
      <c r="F100" s="4" t="s">
        <v>140</v>
      </c>
      <c r="G100" s="18">
        <v>9105484084</v>
      </c>
      <c r="H100" s="1" t="s">
        <v>114</v>
      </c>
      <c r="I100" s="1" t="s">
        <v>114</v>
      </c>
      <c r="J100" s="1" t="s">
        <v>114</v>
      </c>
      <c r="K100" s="2" t="s">
        <v>115</v>
      </c>
      <c r="L100" s="8" t="s">
        <v>113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</row>
    <row r="101" spans="1:61" ht="33" customHeight="1">
      <c r="A101" s="52" t="s">
        <v>27</v>
      </c>
      <c r="B101" s="53" t="s">
        <v>0</v>
      </c>
      <c r="C101" s="53" t="s">
        <v>1</v>
      </c>
      <c r="D101" s="53" t="s">
        <v>10</v>
      </c>
      <c r="E101" s="52" t="s">
        <v>21</v>
      </c>
      <c r="F101" s="52" t="s">
        <v>25</v>
      </c>
      <c r="G101" s="53" t="s">
        <v>3</v>
      </c>
      <c r="H101" s="53" t="s">
        <v>4</v>
      </c>
      <c r="I101" s="53"/>
      <c r="J101" s="53"/>
      <c r="K101" s="53"/>
      <c r="L101" s="53"/>
    </row>
    <row r="102" spans="1:61" ht="33" customHeight="1">
      <c r="A102" s="52"/>
      <c r="B102" s="53"/>
      <c r="C102" s="53"/>
      <c r="D102" s="53"/>
      <c r="E102" s="52"/>
      <c r="F102" s="52"/>
      <c r="G102" s="53"/>
      <c r="H102" s="53" t="s">
        <v>5</v>
      </c>
      <c r="I102" s="53" t="s">
        <v>6</v>
      </c>
      <c r="J102" s="53" t="s">
        <v>7</v>
      </c>
      <c r="K102" s="50" t="s">
        <v>352</v>
      </c>
      <c r="L102" s="52" t="s">
        <v>8</v>
      </c>
    </row>
    <row r="103" spans="1:61" ht="33" customHeight="1">
      <c r="A103" s="52"/>
      <c r="B103" s="53"/>
      <c r="C103" s="53"/>
      <c r="D103" s="53"/>
      <c r="E103" s="52"/>
      <c r="F103" s="52"/>
      <c r="G103" s="53"/>
      <c r="H103" s="53"/>
      <c r="I103" s="53"/>
      <c r="J103" s="53"/>
      <c r="K103" s="51"/>
      <c r="L103" s="52"/>
    </row>
    <row r="104" spans="1:61" ht="33" customHeight="1">
      <c r="A104" s="7">
        <v>1</v>
      </c>
      <c r="B104" s="18" t="s">
        <v>55</v>
      </c>
      <c r="C104" s="18" t="s">
        <v>312</v>
      </c>
      <c r="D104" s="18" t="str">
        <f>"0640414621"</f>
        <v>0640414621</v>
      </c>
      <c r="E104" s="3" t="s">
        <v>20</v>
      </c>
      <c r="F104" s="3" t="s">
        <v>130</v>
      </c>
      <c r="G104" s="18">
        <v>9156653184</v>
      </c>
      <c r="H104" s="8" t="s">
        <v>114</v>
      </c>
      <c r="I104" s="8" t="s">
        <v>114</v>
      </c>
      <c r="J104" s="8" t="s">
        <v>114</v>
      </c>
      <c r="K104" s="8" t="s">
        <v>114</v>
      </c>
      <c r="L104" s="8" t="s">
        <v>113</v>
      </c>
    </row>
    <row r="105" spans="1:61" ht="33" customHeight="1">
      <c r="A105" s="7">
        <v>2</v>
      </c>
      <c r="B105" s="18" t="s">
        <v>313</v>
      </c>
      <c r="C105" s="18" t="s">
        <v>314</v>
      </c>
      <c r="D105" s="18" t="str">
        <f>"5230017333"</f>
        <v>5230017333</v>
      </c>
      <c r="E105" s="3" t="s">
        <v>20</v>
      </c>
      <c r="F105" s="3" t="s">
        <v>130</v>
      </c>
      <c r="G105" s="18">
        <v>9158652372</v>
      </c>
      <c r="H105" s="8" t="s">
        <v>114</v>
      </c>
      <c r="I105" s="8" t="s">
        <v>114</v>
      </c>
      <c r="J105" s="8" t="s">
        <v>114</v>
      </c>
      <c r="K105" s="8" t="s">
        <v>114</v>
      </c>
      <c r="L105" s="8" t="s">
        <v>114</v>
      </c>
    </row>
    <row r="106" spans="1:61" ht="33" customHeight="1">
      <c r="A106" s="7">
        <v>3</v>
      </c>
      <c r="B106" s="18" t="s">
        <v>315</v>
      </c>
      <c r="C106" s="18" t="s">
        <v>316</v>
      </c>
      <c r="D106" s="18" t="str">
        <f>"0066336635"</f>
        <v>0066336635</v>
      </c>
      <c r="E106" s="3" t="s">
        <v>20</v>
      </c>
      <c r="F106" s="3" t="s">
        <v>130</v>
      </c>
      <c r="G106" s="18">
        <v>9159027079</v>
      </c>
      <c r="H106" s="8" t="s">
        <v>114</v>
      </c>
      <c r="I106" s="8" t="s">
        <v>114</v>
      </c>
      <c r="J106" s="8" t="s">
        <v>114</v>
      </c>
      <c r="K106" s="9" t="s">
        <v>115</v>
      </c>
      <c r="L106" s="8" t="s">
        <v>113</v>
      </c>
    </row>
    <row r="107" spans="1:61" ht="33" customHeight="1">
      <c r="A107" s="7">
        <v>4</v>
      </c>
      <c r="B107" s="18" t="s">
        <v>101</v>
      </c>
      <c r="C107" s="18" t="s">
        <v>87</v>
      </c>
      <c r="D107" s="18" t="str">
        <f>"0652497470"</f>
        <v>0652497470</v>
      </c>
      <c r="E107" s="3" t="s">
        <v>20</v>
      </c>
      <c r="F107" s="3" t="s">
        <v>130</v>
      </c>
      <c r="G107" s="18">
        <v>9157560899</v>
      </c>
      <c r="H107" s="8" t="s">
        <v>114</v>
      </c>
      <c r="I107" s="8" t="s">
        <v>114</v>
      </c>
      <c r="J107" s="8" t="s">
        <v>114</v>
      </c>
      <c r="K107" s="8" t="s">
        <v>114</v>
      </c>
      <c r="L107" s="8" t="s">
        <v>116</v>
      </c>
    </row>
    <row r="108" spans="1:61" ht="33" customHeight="1">
      <c r="A108" s="7">
        <v>5</v>
      </c>
      <c r="B108" s="18" t="s">
        <v>101</v>
      </c>
      <c r="C108" s="18" t="s">
        <v>81</v>
      </c>
      <c r="D108" s="18" t="str">
        <f>"3621892826"</f>
        <v>3621892826</v>
      </c>
      <c r="E108" s="3" t="s">
        <v>20</v>
      </c>
      <c r="F108" s="3" t="s">
        <v>130</v>
      </c>
      <c r="G108" s="18">
        <v>9155637991</v>
      </c>
      <c r="H108" s="8" t="s">
        <v>114</v>
      </c>
      <c r="I108" s="8" t="s">
        <v>114</v>
      </c>
      <c r="J108" s="8" t="s">
        <v>114</v>
      </c>
      <c r="K108" s="8" t="s">
        <v>114</v>
      </c>
      <c r="L108" s="8" t="s">
        <v>113</v>
      </c>
    </row>
    <row r="109" spans="1:61" ht="33" customHeight="1">
      <c r="A109" s="7">
        <v>6</v>
      </c>
      <c r="B109" s="18" t="s">
        <v>307</v>
      </c>
      <c r="C109" s="18" t="s">
        <v>317</v>
      </c>
      <c r="D109" s="18" t="str">
        <f>"0640095321"</f>
        <v>0640095321</v>
      </c>
      <c r="E109" s="3" t="s">
        <v>20</v>
      </c>
      <c r="F109" s="3" t="s">
        <v>130</v>
      </c>
      <c r="G109" s="18">
        <v>9304020122</v>
      </c>
      <c r="H109" s="8" t="s">
        <v>114</v>
      </c>
      <c r="I109" s="8" t="s">
        <v>114</v>
      </c>
      <c r="J109" s="8" t="s">
        <v>114</v>
      </c>
      <c r="K109" s="9" t="s">
        <v>115</v>
      </c>
      <c r="L109" s="8" t="s">
        <v>116</v>
      </c>
    </row>
    <row r="110" spans="1:61" ht="33" customHeight="1">
      <c r="A110" s="7">
        <v>7</v>
      </c>
      <c r="B110" s="18" t="s">
        <v>125</v>
      </c>
      <c r="C110" s="18" t="s">
        <v>318</v>
      </c>
      <c r="D110" s="18" t="str">
        <f>"0651974585"</f>
        <v>0651974585</v>
      </c>
      <c r="E110" s="3" t="s">
        <v>20</v>
      </c>
      <c r="F110" s="3" t="s">
        <v>130</v>
      </c>
      <c r="G110" s="18">
        <v>9158652498</v>
      </c>
      <c r="H110" s="8" t="s">
        <v>114</v>
      </c>
      <c r="I110" s="8" t="s">
        <v>114</v>
      </c>
      <c r="J110" s="8" t="s">
        <v>114</v>
      </c>
      <c r="K110" s="8" t="s">
        <v>114</v>
      </c>
      <c r="L110" s="8" t="s">
        <v>116</v>
      </c>
    </row>
    <row r="111" spans="1:61" ht="33" customHeight="1">
      <c r="A111" s="7">
        <v>8</v>
      </c>
      <c r="B111" s="18" t="s">
        <v>319</v>
      </c>
      <c r="C111" s="18" t="s">
        <v>40</v>
      </c>
      <c r="D111" s="18" t="str">
        <f>"0652935192"</f>
        <v>0652935192</v>
      </c>
      <c r="E111" s="3" t="s">
        <v>20</v>
      </c>
      <c r="F111" s="3" t="s">
        <v>130</v>
      </c>
      <c r="G111" s="18">
        <v>9153611610</v>
      </c>
      <c r="H111" s="8" t="s">
        <v>114</v>
      </c>
      <c r="I111" s="8" t="s">
        <v>114</v>
      </c>
      <c r="J111" s="8" t="s">
        <v>114</v>
      </c>
      <c r="K111" s="8" t="s">
        <v>114</v>
      </c>
      <c r="L111" s="8" t="s">
        <v>116</v>
      </c>
    </row>
    <row r="112" spans="1:61" ht="33" customHeight="1">
      <c r="A112" s="7">
        <v>9</v>
      </c>
      <c r="B112" s="18" t="s">
        <v>68</v>
      </c>
      <c r="C112" s="18" t="s">
        <v>320</v>
      </c>
      <c r="D112" s="18" t="str">
        <f>"0640181171"</f>
        <v>0640181171</v>
      </c>
      <c r="E112" s="3" t="s">
        <v>20</v>
      </c>
      <c r="F112" s="3" t="s">
        <v>130</v>
      </c>
      <c r="G112" s="18">
        <v>9381679515</v>
      </c>
      <c r="H112" s="8" t="s">
        <v>114</v>
      </c>
      <c r="I112" s="8" t="s">
        <v>114</v>
      </c>
      <c r="J112" s="8" t="s">
        <v>114</v>
      </c>
      <c r="K112" s="9" t="s">
        <v>115</v>
      </c>
      <c r="L112" s="8" t="s">
        <v>116</v>
      </c>
    </row>
    <row r="113" spans="1:12" ht="33" customHeight="1">
      <c r="A113" s="7">
        <v>10</v>
      </c>
      <c r="B113" s="18" t="s">
        <v>88</v>
      </c>
      <c r="C113" s="18" t="s">
        <v>43</v>
      </c>
      <c r="D113" s="18" t="str">
        <f>"5639471263"</f>
        <v>5639471263</v>
      </c>
      <c r="E113" s="3" t="s">
        <v>20</v>
      </c>
      <c r="F113" s="3" t="s">
        <v>130</v>
      </c>
      <c r="G113" s="18">
        <v>9158642561</v>
      </c>
      <c r="H113" s="8" t="s">
        <v>114</v>
      </c>
      <c r="I113" s="8" t="s">
        <v>114</v>
      </c>
      <c r="J113" s="8" t="s">
        <v>114</v>
      </c>
      <c r="K113" s="8" t="s">
        <v>114</v>
      </c>
      <c r="L113" s="8" t="s">
        <v>116</v>
      </c>
    </row>
    <row r="114" spans="1:12" ht="33" customHeight="1">
      <c r="A114" s="7">
        <v>11</v>
      </c>
      <c r="B114" s="18" t="s">
        <v>55</v>
      </c>
      <c r="C114" s="18" t="s">
        <v>321</v>
      </c>
      <c r="D114" s="18" t="str">
        <f>"4592105885"</f>
        <v>4592105885</v>
      </c>
      <c r="E114" s="3" t="s">
        <v>20</v>
      </c>
      <c r="F114" s="3" t="s">
        <v>130</v>
      </c>
      <c r="G114" s="18">
        <v>9153639297</v>
      </c>
      <c r="H114" s="8" t="s">
        <v>114</v>
      </c>
      <c r="I114" s="8" t="s">
        <v>114</v>
      </c>
      <c r="J114" s="8" t="s">
        <v>114</v>
      </c>
      <c r="K114" s="8" t="s">
        <v>114</v>
      </c>
      <c r="L114" s="8" t="s">
        <v>116</v>
      </c>
    </row>
    <row r="115" spans="1:12" ht="33" customHeight="1">
      <c r="A115" s="7">
        <v>12</v>
      </c>
      <c r="B115" s="18" t="s">
        <v>71</v>
      </c>
      <c r="C115" s="18" t="s">
        <v>83</v>
      </c>
      <c r="D115" s="18" t="str">
        <f>"0653219075"</f>
        <v>0653219075</v>
      </c>
      <c r="E115" s="3" t="s">
        <v>20</v>
      </c>
      <c r="F115" s="3" t="s">
        <v>130</v>
      </c>
      <c r="G115" s="18">
        <v>9159632868</v>
      </c>
      <c r="H115" s="8" t="s">
        <v>114</v>
      </c>
      <c r="I115" s="8" t="s">
        <v>114</v>
      </c>
      <c r="J115" s="8" t="s">
        <v>114</v>
      </c>
      <c r="K115" s="9" t="s">
        <v>115</v>
      </c>
      <c r="L115" s="8" t="s">
        <v>116</v>
      </c>
    </row>
    <row r="116" spans="1:12" ht="33" customHeight="1">
      <c r="A116" s="7">
        <v>13</v>
      </c>
      <c r="B116" s="18" t="s">
        <v>46</v>
      </c>
      <c r="C116" s="18" t="s">
        <v>89</v>
      </c>
      <c r="D116" s="18" t="str">
        <f>"0640780180"</f>
        <v>0640780180</v>
      </c>
      <c r="E116" s="3" t="s">
        <v>20</v>
      </c>
      <c r="F116" s="3" t="s">
        <v>130</v>
      </c>
      <c r="G116" s="18">
        <v>9153618230</v>
      </c>
      <c r="H116" s="8" t="s">
        <v>114</v>
      </c>
      <c r="I116" s="8" t="s">
        <v>114</v>
      </c>
      <c r="J116" s="8" t="s">
        <v>114</v>
      </c>
      <c r="K116" s="9" t="s">
        <v>115</v>
      </c>
      <c r="L116" s="8" t="s">
        <v>113</v>
      </c>
    </row>
    <row r="117" spans="1:12" ht="33" customHeight="1">
      <c r="A117" s="7">
        <v>14</v>
      </c>
      <c r="B117" s="18" t="s">
        <v>125</v>
      </c>
      <c r="C117" s="18" t="s">
        <v>124</v>
      </c>
      <c r="D117" s="18" t="str">
        <f>"0640011888"</f>
        <v>0640011888</v>
      </c>
      <c r="E117" s="3" t="s">
        <v>20</v>
      </c>
      <c r="F117" s="3" t="s">
        <v>130</v>
      </c>
      <c r="G117" s="18">
        <v>9156683192</v>
      </c>
      <c r="H117" s="9" t="s">
        <v>115</v>
      </c>
      <c r="I117" s="8" t="s">
        <v>114</v>
      </c>
      <c r="J117" s="8" t="s">
        <v>114</v>
      </c>
      <c r="K117" s="8" t="s">
        <v>114</v>
      </c>
      <c r="L117" s="8" t="s">
        <v>113</v>
      </c>
    </row>
    <row r="118" spans="1:12" ht="33" customHeight="1">
      <c r="A118" s="7">
        <v>15</v>
      </c>
      <c r="B118" s="18" t="s">
        <v>322</v>
      </c>
      <c r="C118" s="18" t="s">
        <v>323</v>
      </c>
      <c r="D118" s="18" t="str">
        <f>"0652518230"</f>
        <v>0652518230</v>
      </c>
      <c r="E118" s="3" t="s">
        <v>20</v>
      </c>
      <c r="F118" s="3" t="s">
        <v>130</v>
      </c>
      <c r="G118" s="18">
        <v>9155658022</v>
      </c>
      <c r="H118" s="8" t="s">
        <v>114</v>
      </c>
      <c r="I118" s="8" t="s">
        <v>114</v>
      </c>
      <c r="J118" s="8" t="s">
        <v>114</v>
      </c>
      <c r="K118" s="8" t="s">
        <v>114</v>
      </c>
      <c r="L118" s="8" t="s">
        <v>116</v>
      </c>
    </row>
    <row r="119" spans="1:12" ht="33" customHeight="1">
      <c r="A119" s="7">
        <v>16</v>
      </c>
      <c r="B119" s="18" t="s">
        <v>88</v>
      </c>
      <c r="C119" s="18" t="s">
        <v>30</v>
      </c>
      <c r="D119" s="18" t="str">
        <f>"0653339690"</f>
        <v>0653339690</v>
      </c>
      <c r="E119" s="3" t="s">
        <v>20</v>
      </c>
      <c r="F119" s="3" t="s">
        <v>130</v>
      </c>
      <c r="G119" s="18">
        <v>9156688581</v>
      </c>
      <c r="H119" s="8" t="s">
        <v>114</v>
      </c>
      <c r="I119" s="8" t="s">
        <v>114</v>
      </c>
      <c r="J119" s="8" t="s">
        <v>114</v>
      </c>
      <c r="K119" s="9" t="s">
        <v>115</v>
      </c>
      <c r="L119" s="8" t="s">
        <v>114</v>
      </c>
    </row>
    <row r="120" spans="1:12" ht="33" customHeight="1">
      <c r="A120" s="7">
        <v>17</v>
      </c>
      <c r="B120" s="18" t="s">
        <v>138</v>
      </c>
      <c r="C120" s="18" t="s">
        <v>324</v>
      </c>
      <c r="D120" s="18" t="str">
        <f>"5639976160"</f>
        <v>5639976160</v>
      </c>
      <c r="E120" s="3" t="s">
        <v>20</v>
      </c>
      <c r="F120" s="3" t="s">
        <v>130</v>
      </c>
      <c r="G120" s="18">
        <v>9151637804</v>
      </c>
      <c r="H120" s="8" t="s">
        <v>114</v>
      </c>
      <c r="I120" s="8" t="s">
        <v>114</v>
      </c>
      <c r="J120" s="8" t="s">
        <v>114</v>
      </c>
      <c r="K120" s="9" t="s">
        <v>115</v>
      </c>
      <c r="L120" s="8" t="s">
        <v>113</v>
      </c>
    </row>
    <row r="121" spans="1:12" ht="33" customHeight="1">
      <c r="A121" s="7">
        <v>18</v>
      </c>
      <c r="B121" s="18" t="s">
        <v>325</v>
      </c>
      <c r="C121" s="18" t="s">
        <v>326</v>
      </c>
      <c r="D121" s="18" t="str">
        <f>"0640229522"</f>
        <v>0640229522</v>
      </c>
      <c r="E121" s="3" t="s">
        <v>20</v>
      </c>
      <c r="F121" s="3" t="s">
        <v>130</v>
      </c>
      <c r="G121" s="18">
        <v>9157200351</v>
      </c>
      <c r="H121" s="8" t="s">
        <v>114</v>
      </c>
      <c r="I121" s="8" t="s">
        <v>114</v>
      </c>
      <c r="J121" s="8" t="s">
        <v>114</v>
      </c>
      <c r="K121" s="8" t="s">
        <v>114</v>
      </c>
      <c r="L121" s="8" t="s">
        <v>116</v>
      </c>
    </row>
    <row r="122" spans="1:12" ht="33" customHeight="1">
      <c r="A122" s="7">
        <v>19</v>
      </c>
      <c r="B122" s="18" t="s">
        <v>88</v>
      </c>
      <c r="C122" s="18" t="s">
        <v>327</v>
      </c>
      <c r="D122" s="18" t="str">
        <f>"0653270615"</f>
        <v>0653270615</v>
      </c>
      <c r="E122" s="3" t="s">
        <v>20</v>
      </c>
      <c r="F122" s="3" t="s">
        <v>130</v>
      </c>
      <c r="G122" s="18">
        <v>9153619694</v>
      </c>
      <c r="H122" s="8" t="s">
        <v>114</v>
      </c>
      <c r="I122" s="8" t="s">
        <v>114</v>
      </c>
      <c r="J122" s="8" t="s">
        <v>114</v>
      </c>
      <c r="K122" s="9" t="s">
        <v>115</v>
      </c>
      <c r="L122" s="8" t="s">
        <v>113</v>
      </c>
    </row>
    <row r="123" spans="1:12" ht="33" customHeight="1">
      <c r="A123" s="7">
        <v>20</v>
      </c>
      <c r="B123" s="18" t="s">
        <v>51</v>
      </c>
      <c r="C123" s="18" t="s">
        <v>328</v>
      </c>
      <c r="D123" s="18" t="str">
        <f>"0651775086"</f>
        <v>0651775086</v>
      </c>
      <c r="E123" s="3" t="s">
        <v>20</v>
      </c>
      <c r="F123" s="3" t="s">
        <v>130</v>
      </c>
      <c r="G123" s="18">
        <v>9155631655</v>
      </c>
      <c r="H123" s="8" t="s">
        <v>114</v>
      </c>
      <c r="I123" s="8" t="s">
        <v>114</v>
      </c>
      <c r="J123" s="8" t="s">
        <v>114</v>
      </c>
      <c r="K123" s="8" t="s">
        <v>114</v>
      </c>
      <c r="L123" s="8" t="s">
        <v>114</v>
      </c>
    </row>
    <row r="124" spans="1:12" ht="33" customHeight="1">
      <c r="A124" s="52" t="s">
        <v>27</v>
      </c>
      <c r="B124" s="53" t="s">
        <v>0</v>
      </c>
      <c r="C124" s="53" t="s">
        <v>1</v>
      </c>
      <c r="D124" s="53" t="s">
        <v>10</v>
      </c>
      <c r="E124" s="52" t="s">
        <v>21</v>
      </c>
      <c r="F124" s="52" t="s">
        <v>26</v>
      </c>
      <c r="G124" s="53" t="s">
        <v>3</v>
      </c>
      <c r="H124" s="53" t="s">
        <v>4</v>
      </c>
      <c r="I124" s="53"/>
      <c r="J124" s="53"/>
      <c r="K124" s="53"/>
      <c r="L124" s="53"/>
    </row>
    <row r="125" spans="1:12" ht="33" customHeight="1">
      <c r="A125" s="52"/>
      <c r="B125" s="53"/>
      <c r="C125" s="53"/>
      <c r="D125" s="53"/>
      <c r="E125" s="52"/>
      <c r="F125" s="52"/>
      <c r="G125" s="53"/>
      <c r="H125" s="53" t="s">
        <v>5</v>
      </c>
      <c r="I125" s="53" t="s">
        <v>6</v>
      </c>
      <c r="J125" s="53" t="s">
        <v>7</v>
      </c>
      <c r="K125" s="50" t="s">
        <v>352</v>
      </c>
      <c r="L125" s="52" t="s">
        <v>8</v>
      </c>
    </row>
    <row r="126" spans="1:12" ht="33" customHeight="1">
      <c r="A126" s="52"/>
      <c r="B126" s="53"/>
      <c r="C126" s="53"/>
      <c r="D126" s="53"/>
      <c r="E126" s="52"/>
      <c r="F126" s="52"/>
      <c r="G126" s="53"/>
      <c r="H126" s="53"/>
      <c r="I126" s="53"/>
      <c r="J126" s="53"/>
      <c r="K126" s="51"/>
      <c r="L126" s="52"/>
    </row>
    <row r="127" spans="1:12" s="48" customFormat="1" ht="33" customHeight="1">
      <c r="A127" s="43">
        <v>1</v>
      </c>
      <c r="B127" s="44" t="s">
        <v>76</v>
      </c>
      <c r="C127" s="44" t="s">
        <v>40</v>
      </c>
      <c r="D127" s="44" t="str">
        <f>"0640237347"</f>
        <v>0640237347</v>
      </c>
      <c r="E127" s="45" t="s">
        <v>20</v>
      </c>
      <c r="F127" s="46" t="s">
        <v>135</v>
      </c>
      <c r="G127" s="44">
        <v>9155629251</v>
      </c>
      <c r="H127" s="47" t="s">
        <v>114</v>
      </c>
      <c r="I127" s="47" t="s">
        <v>114</v>
      </c>
      <c r="J127" s="47" t="s">
        <v>114</v>
      </c>
      <c r="K127" s="47" t="s">
        <v>114</v>
      </c>
      <c r="L127" s="47" t="s">
        <v>113</v>
      </c>
    </row>
    <row r="128" spans="1:12" s="48" customFormat="1" ht="33" customHeight="1">
      <c r="A128" s="43">
        <v>2</v>
      </c>
      <c r="B128" s="44" t="s">
        <v>329</v>
      </c>
      <c r="C128" s="44" t="s">
        <v>330</v>
      </c>
      <c r="D128" s="44" t="str">
        <f>"0640529331"</f>
        <v>0640529331</v>
      </c>
      <c r="E128" s="45" t="s">
        <v>20</v>
      </c>
      <c r="F128" s="46" t="s">
        <v>135</v>
      </c>
      <c r="G128" s="44">
        <v>9336459065</v>
      </c>
      <c r="H128" s="47" t="s">
        <v>114</v>
      </c>
      <c r="I128" s="47" t="s">
        <v>114</v>
      </c>
      <c r="J128" s="47" t="s">
        <v>114</v>
      </c>
      <c r="K128" s="49" t="s">
        <v>115</v>
      </c>
      <c r="L128" s="47" t="s">
        <v>116</v>
      </c>
    </row>
    <row r="129" spans="1:18" ht="33" customHeight="1">
      <c r="A129" s="52" t="s">
        <v>27</v>
      </c>
      <c r="B129" s="53" t="s">
        <v>0</v>
      </c>
      <c r="C129" s="53" t="s">
        <v>1</v>
      </c>
      <c r="D129" s="53" t="s">
        <v>10</v>
      </c>
      <c r="E129" s="52" t="s">
        <v>21</v>
      </c>
      <c r="F129" s="52" t="s">
        <v>331</v>
      </c>
      <c r="G129" s="53" t="s">
        <v>3</v>
      </c>
      <c r="H129" s="53" t="s">
        <v>4</v>
      </c>
      <c r="I129" s="53"/>
      <c r="J129" s="53"/>
      <c r="K129" s="53"/>
      <c r="L129" s="53"/>
    </row>
    <row r="130" spans="1:18" ht="33" customHeight="1">
      <c r="A130" s="52"/>
      <c r="B130" s="53"/>
      <c r="C130" s="53"/>
      <c r="D130" s="53"/>
      <c r="E130" s="52"/>
      <c r="F130" s="52"/>
      <c r="G130" s="53"/>
      <c r="H130" s="53" t="s">
        <v>5</v>
      </c>
      <c r="I130" s="53" t="s">
        <v>6</v>
      </c>
      <c r="J130" s="53" t="s">
        <v>7</v>
      </c>
      <c r="K130" s="50" t="s">
        <v>352</v>
      </c>
      <c r="L130" s="52" t="s">
        <v>8</v>
      </c>
    </row>
    <row r="131" spans="1:18" ht="33" customHeight="1">
      <c r="A131" s="52"/>
      <c r="B131" s="53"/>
      <c r="C131" s="53"/>
      <c r="D131" s="53"/>
      <c r="E131" s="52"/>
      <c r="F131" s="52"/>
      <c r="G131" s="53"/>
      <c r="H131" s="53"/>
      <c r="I131" s="53"/>
      <c r="J131" s="53"/>
      <c r="K131" s="51"/>
      <c r="L131" s="52"/>
    </row>
    <row r="132" spans="1:18" s="11" customFormat="1" ht="33" customHeight="1">
      <c r="A132" s="7">
        <v>1</v>
      </c>
      <c r="B132" s="18" t="s">
        <v>333</v>
      </c>
      <c r="C132" s="18" t="s">
        <v>334</v>
      </c>
      <c r="D132" s="18" t="str">
        <f>"5239639851"</f>
        <v>5239639851</v>
      </c>
      <c r="E132" s="3" t="s">
        <v>20</v>
      </c>
      <c r="F132" s="4" t="s">
        <v>332</v>
      </c>
      <c r="G132" s="18">
        <v>9159645768</v>
      </c>
      <c r="H132" s="8" t="s">
        <v>114</v>
      </c>
      <c r="I132" s="8" t="s">
        <v>114</v>
      </c>
      <c r="J132" s="8" t="s">
        <v>114</v>
      </c>
      <c r="K132" s="8" t="s">
        <v>114</v>
      </c>
      <c r="L132" s="8" t="s">
        <v>113</v>
      </c>
    </row>
    <row r="133" spans="1:18" s="11" customFormat="1" ht="33" customHeight="1">
      <c r="A133" s="7">
        <v>2</v>
      </c>
      <c r="B133" s="18" t="s">
        <v>58</v>
      </c>
      <c r="C133" s="18" t="s">
        <v>335</v>
      </c>
      <c r="D133" s="18" t="str">
        <f>"0650176308"</f>
        <v>0650176308</v>
      </c>
      <c r="E133" s="3" t="s">
        <v>20</v>
      </c>
      <c r="F133" s="4" t="s">
        <v>332</v>
      </c>
      <c r="G133" s="18">
        <v>9159617330</v>
      </c>
      <c r="H133" s="8" t="s">
        <v>114</v>
      </c>
      <c r="I133" s="8" t="s">
        <v>114</v>
      </c>
      <c r="J133" s="8" t="s">
        <v>114</v>
      </c>
      <c r="K133" s="9" t="s">
        <v>115</v>
      </c>
      <c r="L133" s="8" t="s">
        <v>113</v>
      </c>
    </row>
    <row r="134" spans="1:18" s="11" customFormat="1" ht="33" customHeight="1">
      <c r="A134" s="7">
        <v>3</v>
      </c>
      <c r="B134" s="18" t="s">
        <v>55</v>
      </c>
      <c r="C134" s="18" t="s">
        <v>314</v>
      </c>
      <c r="D134" s="18" t="str">
        <f>"0651898447"</f>
        <v>0651898447</v>
      </c>
      <c r="E134" s="3" t="s">
        <v>20</v>
      </c>
      <c r="F134" s="4" t="s">
        <v>332</v>
      </c>
      <c r="G134" s="18">
        <v>9156634549</v>
      </c>
      <c r="H134" s="8" t="s">
        <v>114</v>
      </c>
      <c r="I134" s="8" t="s">
        <v>114</v>
      </c>
      <c r="J134" s="8" t="s">
        <v>114</v>
      </c>
      <c r="K134" s="8" t="s">
        <v>114</v>
      </c>
      <c r="L134" s="8" t="s">
        <v>116</v>
      </c>
    </row>
    <row r="135" spans="1:18" s="11" customFormat="1" ht="33" customHeight="1">
      <c r="A135" s="7">
        <v>4</v>
      </c>
      <c r="B135" s="18" t="s">
        <v>102</v>
      </c>
      <c r="C135" s="18" t="s">
        <v>336</v>
      </c>
      <c r="D135" s="18" t="str">
        <f>"0902373269"</f>
        <v>0902373269</v>
      </c>
      <c r="E135" s="3" t="s">
        <v>20</v>
      </c>
      <c r="F135" s="4" t="s">
        <v>332</v>
      </c>
      <c r="G135" s="18">
        <v>9909774723</v>
      </c>
      <c r="H135" s="8" t="s">
        <v>114</v>
      </c>
      <c r="I135" s="8" t="s">
        <v>114</v>
      </c>
      <c r="J135" s="8" t="s">
        <v>114</v>
      </c>
      <c r="K135" s="9" t="s">
        <v>115</v>
      </c>
      <c r="L135" s="8" t="s">
        <v>113</v>
      </c>
    </row>
    <row r="136" spans="1:18" s="11" customFormat="1" ht="33" customHeight="1">
      <c r="A136" s="7">
        <v>5</v>
      </c>
      <c r="B136" s="18" t="s">
        <v>51</v>
      </c>
      <c r="C136" s="18" t="s">
        <v>337</v>
      </c>
      <c r="D136" s="18" t="str">
        <f>"0653146795"</f>
        <v>0653146795</v>
      </c>
      <c r="E136" s="3" t="s">
        <v>20</v>
      </c>
      <c r="F136" s="4" t="s">
        <v>332</v>
      </c>
      <c r="G136" s="18">
        <v>9371645800</v>
      </c>
      <c r="H136" s="8" t="s">
        <v>114</v>
      </c>
      <c r="I136" s="8" t="s">
        <v>114</v>
      </c>
      <c r="J136" s="8" t="s">
        <v>114</v>
      </c>
      <c r="K136" s="9" t="s">
        <v>115</v>
      </c>
      <c r="L136" s="8" t="s">
        <v>113</v>
      </c>
    </row>
    <row r="137" spans="1:18" ht="33" customHeight="1">
      <c r="A137" s="7">
        <v>6</v>
      </c>
      <c r="B137" s="18" t="s">
        <v>125</v>
      </c>
      <c r="C137" s="18" t="s">
        <v>338</v>
      </c>
      <c r="D137" s="18" t="str">
        <f>"0640064183"</f>
        <v>0640064183</v>
      </c>
      <c r="E137" s="3" t="s">
        <v>20</v>
      </c>
      <c r="F137" s="4" t="s">
        <v>332</v>
      </c>
      <c r="G137" s="18">
        <v>9159648347</v>
      </c>
      <c r="H137" s="8" t="s">
        <v>114</v>
      </c>
      <c r="I137" s="8" t="s">
        <v>114</v>
      </c>
      <c r="J137" s="8" t="s">
        <v>114</v>
      </c>
      <c r="K137" s="9" t="s">
        <v>115</v>
      </c>
      <c r="L137" s="8" t="s">
        <v>116</v>
      </c>
    </row>
    <row r="138" spans="1:18" ht="33" customHeight="1">
      <c r="A138" s="7">
        <v>7</v>
      </c>
      <c r="B138" s="18" t="s">
        <v>52</v>
      </c>
      <c r="C138" s="18" t="s">
        <v>33</v>
      </c>
      <c r="D138" s="18" t="str">
        <f>"0652688446"</f>
        <v>0652688446</v>
      </c>
      <c r="E138" s="3" t="s">
        <v>20</v>
      </c>
      <c r="F138" s="4" t="s">
        <v>332</v>
      </c>
      <c r="G138" s="18">
        <v>9153620731</v>
      </c>
      <c r="H138" s="8" t="s">
        <v>114</v>
      </c>
      <c r="I138" s="8" t="s">
        <v>114</v>
      </c>
      <c r="J138" s="8" t="s">
        <v>114</v>
      </c>
      <c r="K138" s="8" t="s">
        <v>114</v>
      </c>
      <c r="L138" s="8" t="s">
        <v>116</v>
      </c>
    </row>
    <row r="139" spans="1:18" ht="33" customHeight="1">
      <c r="A139" s="7">
        <v>8</v>
      </c>
      <c r="B139" s="18" t="s">
        <v>339</v>
      </c>
      <c r="C139" s="18" t="s">
        <v>124</v>
      </c>
      <c r="D139" s="18" t="str">
        <f>"0653145195"</f>
        <v>0653145195</v>
      </c>
      <c r="E139" s="3" t="s">
        <v>20</v>
      </c>
      <c r="F139" s="4" t="s">
        <v>332</v>
      </c>
      <c r="G139" s="18">
        <v>9193078752</v>
      </c>
      <c r="H139" s="8" t="s">
        <v>114</v>
      </c>
      <c r="I139" s="8" t="s">
        <v>114</v>
      </c>
      <c r="J139" s="8" t="s">
        <v>114</v>
      </c>
      <c r="K139" s="9" t="s">
        <v>115</v>
      </c>
      <c r="L139" s="8" t="s">
        <v>113</v>
      </c>
    </row>
    <row r="140" spans="1:18" ht="33" customHeight="1">
      <c r="A140" s="7">
        <v>9</v>
      </c>
      <c r="B140" s="18" t="s">
        <v>54</v>
      </c>
      <c r="C140" s="18" t="s">
        <v>42</v>
      </c>
      <c r="D140" s="18" t="str">
        <f>"0653291744"</f>
        <v>0653291744</v>
      </c>
      <c r="E140" s="3" t="s">
        <v>20</v>
      </c>
      <c r="F140" s="4" t="s">
        <v>332</v>
      </c>
      <c r="G140" s="18">
        <v>9155603708</v>
      </c>
      <c r="H140" s="8" t="s">
        <v>114</v>
      </c>
      <c r="I140" s="8" t="s">
        <v>114</v>
      </c>
      <c r="J140" s="8" t="s">
        <v>114</v>
      </c>
      <c r="K140" s="8" t="s">
        <v>114</v>
      </c>
      <c r="L140" s="8" t="s">
        <v>113</v>
      </c>
    </row>
    <row r="141" spans="1:18" ht="33" customHeight="1">
      <c r="A141" s="7">
        <v>10</v>
      </c>
      <c r="B141" s="18" t="s">
        <v>39</v>
      </c>
      <c r="C141" s="18" t="s">
        <v>340</v>
      </c>
      <c r="D141" s="18" t="str">
        <f>"5230095946"</f>
        <v>5230095946</v>
      </c>
      <c r="E141" s="3" t="s">
        <v>20</v>
      </c>
      <c r="F141" s="4" t="s">
        <v>332</v>
      </c>
      <c r="G141" s="18">
        <v>9524992366</v>
      </c>
      <c r="H141" s="8" t="s">
        <v>114</v>
      </c>
      <c r="I141" s="8" t="s">
        <v>114</v>
      </c>
      <c r="J141" s="9" t="s">
        <v>115</v>
      </c>
      <c r="K141" s="9" t="s">
        <v>115</v>
      </c>
      <c r="L141" s="8" t="s">
        <v>113</v>
      </c>
    </row>
    <row r="142" spans="1:18" ht="33" customHeight="1">
      <c r="A142" s="7">
        <v>11</v>
      </c>
      <c r="B142" s="18" t="s">
        <v>104</v>
      </c>
      <c r="C142" s="18" t="s">
        <v>341</v>
      </c>
      <c r="D142" s="18" t="str">
        <f>"0941177750"</f>
        <v>0941177750</v>
      </c>
      <c r="E142" s="3" t="s">
        <v>20</v>
      </c>
      <c r="F142" s="4" t="s">
        <v>332</v>
      </c>
      <c r="G142" s="18">
        <v>9153616994</v>
      </c>
      <c r="H142" s="8" t="s">
        <v>114</v>
      </c>
      <c r="I142" s="8" t="s">
        <v>114</v>
      </c>
      <c r="J142" s="8" t="s">
        <v>114</v>
      </c>
      <c r="K142" s="9" t="s">
        <v>115</v>
      </c>
      <c r="L142" s="8" t="s">
        <v>113</v>
      </c>
    </row>
    <row r="143" spans="1:18" ht="33" customHeight="1">
      <c r="L143" s="11"/>
      <c r="M143" s="11"/>
      <c r="N143" s="11"/>
      <c r="O143" s="11"/>
      <c r="P143" s="11"/>
      <c r="Q143" s="11"/>
      <c r="R143" s="11"/>
    </row>
    <row r="144" spans="1:18" ht="33" customHeight="1">
      <c r="L144" s="11"/>
      <c r="M144" s="11"/>
      <c r="N144" s="11"/>
      <c r="O144" s="11"/>
      <c r="P144" s="11"/>
      <c r="Q144" s="11"/>
      <c r="R144" s="11"/>
    </row>
    <row r="145" spans="12:18" ht="33" customHeight="1">
      <c r="L145" s="11"/>
      <c r="M145" s="11"/>
      <c r="N145" s="11"/>
      <c r="O145" s="11"/>
      <c r="P145" s="11"/>
      <c r="Q145" s="11"/>
      <c r="R145" s="11"/>
    </row>
    <row r="146" spans="12:18" ht="33" customHeight="1">
      <c r="L146" s="11"/>
      <c r="M146" s="11"/>
      <c r="N146" s="11"/>
      <c r="O146" s="11"/>
      <c r="P146" s="11"/>
      <c r="Q146" s="11"/>
      <c r="R146" s="11"/>
    </row>
    <row r="147" spans="12:18" ht="33" customHeight="1">
      <c r="L147" s="11"/>
      <c r="M147" s="11"/>
      <c r="N147" s="11"/>
      <c r="O147" s="11"/>
      <c r="P147" s="11"/>
      <c r="Q147" s="11"/>
      <c r="R147" s="11"/>
    </row>
    <row r="148" spans="12:18" ht="33" customHeight="1">
      <c r="L148" s="11"/>
      <c r="M148" s="11"/>
      <c r="N148" s="11"/>
      <c r="O148" s="11"/>
      <c r="P148" s="11"/>
      <c r="Q148" s="11"/>
      <c r="R148" s="11"/>
    </row>
    <row r="149" spans="12:18" ht="33" customHeight="1">
      <c r="L149" s="11"/>
      <c r="M149" s="11"/>
      <c r="N149" s="11"/>
      <c r="O149" s="11"/>
      <c r="P149" s="11"/>
      <c r="Q149" s="11"/>
      <c r="R149" s="11"/>
    </row>
    <row r="150" spans="12:18" ht="33" customHeight="1">
      <c r="L150" s="11"/>
      <c r="M150" s="11"/>
      <c r="N150" s="11"/>
      <c r="O150" s="11"/>
      <c r="P150" s="11"/>
      <c r="Q150" s="11"/>
      <c r="R150" s="11"/>
    </row>
    <row r="151" spans="12:18" ht="33" customHeight="1">
      <c r="L151" s="11"/>
      <c r="M151" s="11"/>
      <c r="N151" s="11"/>
      <c r="O151" s="11"/>
      <c r="P151" s="11"/>
      <c r="Q151" s="11"/>
      <c r="R151" s="11"/>
    </row>
    <row r="152" spans="12:18" ht="33" customHeight="1">
      <c r="L152" s="11"/>
      <c r="M152" s="11"/>
      <c r="N152" s="11"/>
      <c r="O152" s="11"/>
      <c r="P152" s="11"/>
      <c r="Q152" s="11"/>
      <c r="R152" s="11"/>
    </row>
    <row r="153" spans="12:18" ht="33" customHeight="1">
      <c r="L153" s="11"/>
      <c r="M153" s="11"/>
      <c r="N153" s="11"/>
      <c r="O153" s="11"/>
      <c r="P153" s="11"/>
      <c r="Q153" s="11"/>
      <c r="R153" s="11"/>
    </row>
    <row r="154" spans="12:18" ht="33" customHeight="1">
      <c r="L154" s="11"/>
      <c r="M154" s="11"/>
      <c r="N154" s="11"/>
      <c r="O154" s="11"/>
      <c r="P154" s="11"/>
      <c r="Q154" s="11"/>
      <c r="R154" s="11"/>
    </row>
    <row r="155" spans="12:18" ht="33" customHeight="1">
      <c r="L155" s="11"/>
      <c r="M155" s="11"/>
      <c r="N155" s="11"/>
      <c r="O155" s="11"/>
      <c r="P155" s="11"/>
      <c r="Q155" s="11"/>
      <c r="R155" s="11"/>
    </row>
    <row r="156" spans="12:18" ht="33" customHeight="1">
      <c r="L156" s="11"/>
      <c r="M156" s="11"/>
      <c r="N156" s="11"/>
      <c r="O156" s="11"/>
      <c r="P156" s="11"/>
      <c r="Q156" s="11"/>
      <c r="R156" s="11"/>
    </row>
    <row r="157" spans="12:18" ht="33" customHeight="1">
      <c r="L157" s="11"/>
      <c r="M157" s="11"/>
      <c r="N157" s="11"/>
      <c r="O157" s="11"/>
      <c r="P157" s="11"/>
      <c r="Q157" s="11"/>
      <c r="R157" s="11"/>
    </row>
    <row r="158" spans="12:18" ht="33" customHeight="1">
      <c r="L158" s="11"/>
      <c r="M158" s="11"/>
      <c r="N158" s="11"/>
      <c r="O158" s="11"/>
      <c r="P158" s="11"/>
      <c r="Q158" s="11"/>
      <c r="R158" s="11"/>
    </row>
    <row r="159" spans="12:18" ht="33" customHeight="1">
      <c r="L159" s="11"/>
      <c r="M159" s="11"/>
      <c r="N159" s="11"/>
      <c r="O159" s="11"/>
      <c r="P159" s="11"/>
      <c r="Q159" s="11"/>
      <c r="R159" s="11"/>
    </row>
  </sheetData>
  <mergeCells count="91">
    <mergeCell ref="A129:A131"/>
    <mergeCell ref="B129:B131"/>
    <mergeCell ref="L125:L126"/>
    <mergeCell ref="H125:H126"/>
    <mergeCell ref="I125:I126"/>
    <mergeCell ref="J125:J126"/>
    <mergeCell ref="G129:G131"/>
    <mergeCell ref="K125:K126"/>
    <mergeCell ref="K130:K131"/>
    <mergeCell ref="H129:L129"/>
    <mergeCell ref="H130:H131"/>
    <mergeCell ref="I130:I131"/>
    <mergeCell ref="J130:J131"/>
    <mergeCell ref="L130:L131"/>
    <mergeCell ref="G124:G126"/>
    <mergeCell ref="H124:L124"/>
    <mergeCell ref="A124:A126"/>
    <mergeCell ref="B124:B126"/>
    <mergeCell ref="C124:C126"/>
    <mergeCell ref="D124:D126"/>
    <mergeCell ref="E124:E126"/>
    <mergeCell ref="C129:C131"/>
    <mergeCell ref="D129:D131"/>
    <mergeCell ref="E129:E131"/>
    <mergeCell ref="F124:F126"/>
    <mergeCell ref="F129:F131"/>
    <mergeCell ref="G101:G103"/>
    <mergeCell ref="H101:L101"/>
    <mergeCell ref="H102:H103"/>
    <mergeCell ref="I102:I103"/>
    <mergeCell ref="J102:J103"/>
    <mergeCell ref="L102:L103"/>
    <mergeCell ref="K102:K103"/>
    <mergeCell ref="G84:G86"/>
    <mergeCell ref="H84:L84"/>
    <mergeCell ref="H85:H86"/>
    <mergeCell ref="I85:I86"/>
    <mergeCell ref="J85:J86"/>
    <mergeCell ref="L85:L86"/>
    <mergeCell ref="K85:K86"/>
    <mergeCell ref="F101:F103"/>
    <mergeCell ref="A84:A86"/>
    <mergeCell ref="B84:B86"/>
    <mergeCell ref="C84:C86"/>
    <mergeCell ref="D84:D86"/>
    <mergeCell ref="E84:E86"/>
    <mergeCell ref="F84:F86"/>
    <mergeCell ref="A101:A103"/>
    <mergeCell ref="B101:B103"/>
    <mergeCell ref="C101:C103"/>
    <mergeCell ref="D101:D103"/>
    <mergeCell ref="E101:E103"/>
    <mergeCell ref="A73:A75"/>
    <mergeCell ref="B73:B75"/>
    <mergeCell ref="C73:C75"/>
    <mergeCell ref="D73:D75"/>
    <mergeCell ref="E73:E75"/>
    <mergeCell ref="F55:F57"/>
    <mergeCell ref="G55:G57"/>
    <mergeCell ref="G73:G75"/>
    <mergeCell ref="H73:L73"/>
    <mergeCell ref="H74:H75"/>
    <mergeCell ref="I74:I75"/>
    <mergeCell ref="J74:J75"/>
    <mergeCell ref="L74:L75"/>
    <mergeCell ref="K74:K75"/>
    <mergeCell ref="F73:F75"/>
    <mergeCell ref="A55:A57"/>
    <mergeCell ref="B55:B57"/>
    <mergeCell ref="C55:C57"/>
    <mergeCell ref="D55:D57"/>
    <mergeCell ref="E55:E57"/>
    <mergeCell ref="H55:L55"/>
    <mergeCell ref="L56:L57"/>
    <mergeCell ref="H56:H57"/>
    <mergeCell ref="I56:I57"/>
    <mergeCell ref="J56:J57"/>
    <mergeCell ref="K56:K57"/>
    <mergeCell ref="A1:A3"/>
    <mergeCell ref="B1:B3"/>
    <mergeCell ref="C1:C3"/>
    <mergeCell ref="D1:D3"/>
    <mergeCell ref="E1:E3"/>
    <mergeCell ref="F1:F3"/>
    <mergeCell ref="G1:G3"/>
    <mergeCell ref="H1:L1"/>
    <mergeCell ref="H2:H3"/>
    <mergeCell ref="I2:I3"/>
    <mergeCell ref="J2:J3"/>
    <mergeCell ref="L2:L3"/>
    <mergeCell ref="K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کاردانی</vt:lpstr>
      <vt:lpstr>کارشناسی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PardazeshHoshmand</cp:lastModifiedBy>
  <cp:lastPrinted>2018-04-21T06:06:04Z</cp:lastPrinted>
  <dcterms:created xsi:type="dcterms:W3CDTF">2018-04-21T04:26:54Z</dcterms:created>
  <dcterms:modified xsi:type="dcterms:W3CDTF">2024-04-18T05:40:59Z</dcterms:modified>
</cp:coreProperties>
</file>