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 activeTab="2"/>
  </bookViews>
  <sheets>
    <sheet name="نسخه کامل  " sheetId="4" r:id="rId1"/>
    <sheet name="نسخه اجرایی " sheetId="5" r:id="rId2"/>
    <sheet name="اعلامی به دانشجویان " sheetId="7" r:id="rId3"/>
  </sheets>
  <definedNames>
    <definedName name="_xlnm._FilterDatabase" localSheetId="2" hidden="1">'اعلامی به دانشجویان '!$D$1:$D$58</definedName>
  </definedNames>
  <calcPr calcId="144525"/>
</workbook>
</file>

<file path=xl/calcChain.xml><?xml version="1.0" encoding="utf-8"?>
<calcChain xmlns="http://schemas.openxmlformats.org/spreadsheetml/2006/main">
  <c r="N19" i="5" l="1"/>
  <c r="O19" i="5"/>
  <c r="P19" i="5"/>
  <c r="S19" i="5" s="1"/>
  <c r="Q19" i="5"/>
  <c r="R19" i="5"/>
  <c r="N16" i="5"/>
  <c r="O16" i="5"/>
  <c r="P16" i="5"/>
  <c r="S16" i="5" s="1"/>
  <c r="Q16" i="5"/>
  <c r="T16" i="5" s="1"/>
  <c r="N41" i="5"/>
  <c r="O41" i="5"/>
  <c r="P41" i="5"/>
  <c r="S41" i="5" s="1"/>
  <c r="Q41" i="5"/>
  <c r="N54" i="5"/>
  <c r="O54" i="5"/>
  <c r="P54" i="5"/>
  <c r="Q54" i="5"/>
  <c r="S54" i="5"/>
  <c r="Q57" i="5"/>
  <c r="O57" i="5"/>
  <c r="N57" i="5"/>
  <c r="Q44" i="5"/>
  <c r="O44" i="5"/>
  <c r="N44" i="5"/>
  <c r="Q23" i="5"/>
  <c r="O23" i="5"/>
  <c r="N23" i="5"/>
  <c r="Q56" i="5"/>
  <c r="O56" i="5"/>
  <c r="N56" i="5"/>
  <c r="Q43" i="5"/>
  <c r="O43" i="5"/>
  <c r="N43" i="5"/>
  <c r="Q21" i="5"/>
  <c r="O21" i="5"/>
  <c r="N21" i="5"/>
  <c r="Q53" i="5"/>
  <c r="O53" i="5"/>
  <c r="N53" i="5"/>
  <c r="Q39" i="5"/>
  <c r="O39" i="5"/>
  <c r="N39" i="5"/>
  <c r="Q7" i="5"/>
  <c r="O7" i="5"/>
  <c r="N7" i="5"/>
  <c r="Q29" i="5"/>
  <c r="O29" i="5"/>
  <c r="N29" i="5"/>
  <c r="Q6" i="5"/>
  <c r="O6" i="5"/>
  <c r="N6" i="5"/>
  <c r="Q52" i="5"/>
  <c r="O52" i="5"/>
  <c r="N52" i="5"/>
  <c r="Q37" i="5"/>
  <c r="O37" i="5"/>
  <c r="N37" i="5"/>
  <c r="Q17" i="5"/>
  <c r="O17" i="5"/>
  <c r="N17" i="5"/>
  <c r="Q49" i="5"/>
  <c r="O49" i="5"/>
  <c r="N49" i="5"/>
  <c r="Q33" i="5"/>
  <c r="O33" i="5"/>
  <c r="N33" i="5"/>
  <c r="Q12" i="5"/>
  <c r="O12" i="5"/>
  <c r="N12" i="5"/>
  <c r="Q30" i="5"/>
  <c r="O30" i="5"/>
  <c r="N30" i="5"/>
  <c r="Q9" i="5"/>
  <c r="O9" i="5"/>
  <c r="N9" i="5"/>
  <c r="Q47" i="5"/>
  <c r="O47" i="5"/>
  <c r="N47" i="5"/>
  <c r="Q31" i="5"/>
  <c r="O31" i="5"/>
  <c r="N31" i="5"/>
  <c r="Q10" i="5"/>
  <c r="O10" i="5"/>
  <c r="N10" i="5"/>
  <c r="Q48" i="5"/>
  <c r="O48" i="5"/>
  <c r="N48" i="5"/>
  <c r="Q32" i="5"/>
  <c r="O32" i="5"/>
  <c r="N32" i="5"/>
  <c r="Q8" i="5"/>
  <c r="O8" i="5"/>
  <c r="N8" i="5"/>
  <c r="Q34" i="5"/>
  <c r="O34" i="5"/>
  <c r="N34" i="5"/>
  <c r="Q11" i="5"/>
  <c r="O11" i="5"/>
  <c r="N11" i="5"/>
  <c r="Q28" i="5"/>
  <c r="O28" i="5"/>
  <c r="N28" i="5"/>
  <c r="Q26" i="5"/>
  <c r="O26" i="5"/>
  <c r="N26" i="5"/>
  <c r="Q27" i="5"/>
  <c r="O27" i="5"/>
  <c r="N27" i="5"/>
  <c r="Q25" i="5"/>
  <c r="O25" i="5"/>
  <c r="N25" i="5"/>
  <c r="Q36" i="5"/>
  <c r="O36" i="5"/>
  <c r="N36" i="5"/>
  <c r="Q15" i="5"/>
  <c r="O15" i="5"/>
  <c r="N15" i="5"/>
  <c r="Q55" i="5"/>
  <c r="O55" i="5"/>
  <c r="N55" i="5"/>
  <c r="Q42" i="5"/>
  <c r="O42" i="5"/>
  <c r="N42" i="5"/>
  <c r="Q20" i="5"/>
  <c r="O20" i="5"/>
  <c r="N20" i="5"/>
  <c r="Q51" i="5"/>
  <c r="O51" i="5"/>
  <c r="N51" i="5"/>
  <c r="Q35" i="5"/>
  <c r="O35" i="5"/>
  <c r="N35" i="5"/>
  <c r="Q14" i="5"/>
  <c r="O14" i="5"/>
  <c r="N14" i="5"/>
  <c r="Q50" i="5"/>
  <c r="O50" i="5"/>
  <c r="N50" i="5"/>
  <c r="Q38" i="5"/>
  <c r="O38" i="5"/>
  <c r="N38" i="5"/>
  <c r="Q13" i="5"/>
  <c r="O13" i="5"/>
  <c r="N13" i="5"/>
  <c r="Q45" i="5"/>
  <c r="O45" i="5"/>
  <c r="N45" i="5"/>
  <c r="Q24" i="5"/>
  <c r="O24" i="5"/>
  <c r="N24" i="5"/>
  <c r="Q40" i="5"/>
  <c r="O40" i="5"/>
  <c r="N40" i="5"/>
  <c r="Q18" i="5"/>
  <c r="O18" i="5"/>
  <c r="N18" i="5"/>
  <c r="Q46" i="5"/>
  <c r="O46" i="5"/>
  <c r="N46" i="5"/>
  <c r="Q22" i="5"/>
  <c r="O22" i="5"/>
  <c r="N22" i="5"/>
  <c r="N6" i="4"/>
  <c r="O6" i="4"/>
  <c r="P6" i="4"/>
  <c r="S6" i="4" s="1"/>
  <c r="U6" i="4" s="1"/>
  <c r="V6" i="4" s="1"/>
  <c r="Q6" i="4"/>
  <c r="R6" i="4"/>
  <c r="T6" i="4"/>
  <c r="N7" i="4"/>
  <c r="O7" i="4"/>
  <c r="P7" i="4"/>
  <c r="S7" i="4" s="1"/>
  <c r="Q7" i="4"/>
  <c r="R7" i="4"/>
  <c r="U7" i="4" s="1"/>
  <c r="V7" i="4" s="1"/>
  <c r="T7" i="4"/>
  <c r="N8" i="4"/>
  <c r="O8" i="4"/>
  <c r="R8" i="4" s="1"/>
  <c r="P8" i="4"/>
  <c r="Q8" i="4"/>
  <c r="T8" i="4" s="1"/>
  <c r="S8" i="4"/>
  <c r="N9" i="4"/>
  <c r="O9" i="4"/>
  <c r="P9" i="4"/>
  <c r="S9" i="4" s="1"/>
  <c r="Q9" i="4"/>
  <c r="R9" i="4"/>
  <c r="U9" i="4" s="1"/>
  <c r="V9" i="4" s="1"/>
  <c r="T9" i="4"/>
  <c r="N10" i="4"/>
  <c r="O10" i="4"/>
  <c r="R10" i="4" s="1"/>
  <c r="P10" i="4"/>
  <c r="Q10" i="4"/>
  <c r="T10" i="4" s="1"/>
  <c r="S10" i="4"/>
  <c r="N11" i="4"/>
  <c r="O11" i="4"/>
  <c r="P11" i="4"/>
  <c r="S11" i="4" s="1"/>
  <c r="Q11" i="4"/>
  <c r="R11" i="4"/>
  <c r="U11" i="4" s="1"/>
  <c r="V11" i="4" s="1"/>
  <c r="T11" i="4"/>
  <c r="N12" i="4"/>
  <c r="O12" i="4"/>
  <c r="R12" i="4" s="1"/>
  <c r="P12" i="4"/>
  <c r="Q12" i="4"/>
  <c r="T12" i="4" s="1"/>
  <c r="S12" i="4"/>
  <c r="N13" i="4"/>
  <c r="O13" i="4"/>
  <c r="P13" i="4"/>
  <c r="S13" i="4" s="1"/>
  <c r="Q13" i="4"/>
  <c r="R13" i="4"/>
  <c r="U13" i="4" s="1"/>
  <c r="V13" i="4" s="1"/>
  <c r="T13" i="4"/>
  <c r="N14" i="4"/>
  <c r="O14" i="4"/>
  <c r="R14" i="4" s="1"/>
  <c r="P14" i="4"/>
  <c r="Q14" i="4"/>
  <c r="T14" i="4" s="1"/>
  <c r="S14" i="4"/>
  <c r="N15" i="4"/>
  <c r="O15" i="4"/>
  <c r="P15" i="4"/>
  <c r="S15" i="4" s="1"/>
  <c r="Q15" i="4"/>
  <c r="R15" i="4"/>
  <c r="U15" i="4" s="1"/>
  <c r="V15" i="4" s="1"/>
  <c r="T15" i="4"/>
  <c r="N16" i="4"/>
  <c r="O16" i="4"/>
  <c r="R16" i="4" s="1"/>
  <c r="P16" i="4"/>
  <c r="Q16" i="4"/>
  <c r="T16" i="4" s="1"/>
  <c r="S16" i="4"/>
  <c r="N17" i="4"/>
  <c r="O17" i="4"/>
  <c r="P17" i="4"/>
  <c r="S17" i="4" s="1"/>
  <c r="Q17" i="4"/>
  <c r="R17" i="4"/>
  <c r="U17" i="4" s="1"/>
  <c r="V17" i="4" s="1"/>
  <c r="T17" i="4"/>
  <c r="N18" i="4"/>
  <c r="O18" i="4"/>
  <c r="R18" i="4" s="1"/>
  <c r="P18" i="4"/>
  <c r="Q18" i="4"/>
  <c r="T18" i="4" s="1"/>
  <c r="S18" i="4"/>
  <c r="N19" i="4"/>
  <c r="O19" i="4"/>
  <c r="P19" i="4"/>
  <c r="S19" i="4" s="1"/>
  <c r="Q19" i="4"/>
  <c r="R19" i="4"/>
  <c r="U19" i="4" s="1"/>
  <c r="V19" i="4" s="1"/>
  <c r="T19" i="4"/>
  <c r="N20" i="4"/>
  <c r="O20" i="4"/>
  <c r="R20" i="4" s="1"/>
  <c r="P20" i="4"/>
  <c r="Q20" i="4"/>
  <c r="T20" i="4" s="1"/>
  <c r="S20" i="4"/>
  <c r="N21" i="4"/>
  <c r="O21" i="4"/>
  <c r="P21" i="4"/>
  <c r="S21" i="4" s="1"/>
  <c r="Q21" i="4"/>
  <c r="R21" i="4"/>
  <c r="U21" i="4" s="1"/>
  <c r="V21" i="4" s="1"/>
  <c r="T21" i="4"/>
  <c r="N22" i="4"/>
  <c r="O22" i="4"/>
  <c r="R22" i="4" s="1"/>
  <c r="P22" i="4"/>
  <c r="Q22" i="4"/>
  <c r="T22" i="4" s="1"/>
  <c r="S22" i="4"/>
  <c r="N23" i="4"/>
  <c r="O23" i="4"/>
  <c r="P23" i="4"/>
  <c r="S23" i="4" s="1"/>
  <c r="Q23" i="4"/>
  <c r="R23" i="4"/>
  <c r="U23" i="4" s="1"/>
  <c r="V23" i="4" s="1"/>
  <c r="T23" i="4"/>
  <c r="N24" i="4"/>
  <c r="O24" i="4"/>
  <c r="R24" i="4" s="1"/>
  <c r="P24" i="4"/>
  <c r="Q24" i="4"/>
  <c r="T24" i="4" s="1"/>
  <c r="S24" i="4"/>
  <c r="N25" i="4"/>
  <c r="O25" i="4"/>
  <c r="P25" i="4"/>
  <c r="S25" i="4" s="1"/>
  <c r="Q25" i="4"/>
  <c r="R25" i="4"/>
  <c r="U25" i="4" s="1"/>
  <c r="V25" i="4" s="1"/>
  <c r="T25" i="4"/>
  <c r="T41" i="5" l="1"/>
  <c r="R41" i="5"/>
  <c r="T19" i="5"/>
  <c r="U41" i="5"/>
  <c r="U19" i="5"/>
  <c r="T54" i="5"/>
  <c r="R54" i="5"/>
  <c r="R16" i="5"/>
  <c r="U16" i="5" s="1"/>
  <c r="R49" i="5"/>
  <c r="R43" i="5"/>
  <c r="R24" i="5"/>
  <c r="R21" i="5"/>
  <c r="R22" i="5"/>
  <c r="T46" i="5"/>
  <c r="T18" i="5"/>
  <c r="R40" i="5"/>
  <c r="T45" i="5"/>
  <c r="R13" i="5"/>
  <c r="T38" i="5"/>
  <c r="T14" i="5"/>
  <c r="T51" i="5"/>
  <c r="T42" i="5"/>
  <c r="T15" i="5"/>
  <c r="T25" i="5"/>
  <c r="T26" i="5"/>
  <c r="T11" i="5"/>
  <c r="R8" i="5"/>
  <c r="R48" i="5"/>
  <c r="R31" i="5"/>
  <c r="R9" i="5"/>
  <c r="R12" i="5"/>
  <c r="R37" i="5"/>
  <c r="R6" i="5"/>
  <c r="T29" i="5"/>
  <c r="R7" i="5"/>
  <c r="R53" i="5"/>
  <c r="T21" i="5"/>
  <c r="T56" i="5"/>
  <c r="R23" i="5"/>
  <c r="T44" i="5"/>
  <c r="R57" i="5"/>
  <c r="T22" i="5"/>
  <c r="R46" i="5"/>
  <c r="R18" i="5"/>
  <c r="T40" i="5"/>
  <c r="T24" i="5"/>
  <c r="R45" i="5"/>
  <c r="T13" i="5"/>
  <c r="R38" i="5"/>
  <c r="R14" i="5"/>
  <c r="R51" i="5"/>
  <c r="R42" i="5"/>
  <c r="R15" i="5"/>
  <c r="R25" i="5"/>
  <c r="R26" i="5"/>
  <c r="R11" i="5"/>
  <c r="T8" i="5"/>
  <c r="T48" i="5"/>
  <c r="T31" i="5"/>
  <c r="T9" i="5"/>
  <c r="T12" i="5"/>
  <c r="T49" i="5"/>
  <c r="T37" i="5"/>
  <c r="T6" i="5"/>
  <c r="R29" i="5"/>
  <c r="T7" i="5"/>
  <c r="T53" i="5"/>
  <c r="T43" i="5"/>
  <c r="R56" i="5"/>
  <c r="T23" i="5"/>
  <c r="R44" i="5"/>
  <c r="T57" i="5"/>
  <c r="P22" i="5"/>
  <c r="S22" i="5" s="1"/>
  <c r="U22" i="5" s="1"/>
  <c r="P40" i="5"/>
  <c r="S40" i="5" s="1"/>
  <c r="P24" i="5"/>
  <c r="S24" i="5" s="1"/>
  <c r="P46" i="5"/>
  <c r="S46" i="5" s="1"/>
  <c r="P18" i="5"/>
  <c r="S18" i="5" s="1"/>
  <c r="U18" i="5" s="1"/>
  <c r="P13" i="5"/>
  <c r="S13" i="5" s="1"/>
  <c r="U13" i="5" s="1"/>
  <c r="P50" i="5"/>
  <c r="S50" i="5" s="1"/>
  <c r="R50" i="5"/>
  <c r="T50" i="5"/>
  <c r="P35" i="5"/>
  <c r="S35" i="5" s="1"/>
  <c r="R35" i="5"/>
  <c r="T35" i="5"/>
  <c r="P20" i="5"/>
  <c r="S20" i="5" s="1"/>
  <c r="R20" i="5"/>
  <c r="T20" i="5"/>
  <c r="P55" i="5"/>
  <c r="S55" i="5" s="1"/>
  <c r="R55" i="5"/>
  <c r="T55" i="5"/>
  <c r="P36" i="5"/>
  <c r="S36" i="5" s="1"/>
  <c r="R36" i="5"/>
  <c r="T36" i="5"/>
  <c r="P27" i="5"/>
  <c r="S27" i="5" s="1"/>
  <c r="R27" i="5"/>
  <c r="T27" i="5"/>
  <c r="P28" i="5"/>
  <c r="S28" i="5" s="1"/>
  <c r="R28" i="5"/>
  <c r="T28" i="5"/>
  <c r="P34" i="5"/>
  <c r="S34" i="5" s="1"/>
  <c r="R34" i="5"/>
  <c r="T34" i="5"/>
  <c r="P45" i="5"/>
  <c r="S45" i="5" s="1"/>
  <c r="P38" i="5"/>
  <c r="S38" i="5" s="1"/>
  <c r="U38" i="5" s="1"/>
  <c r="P14" i="5"/>
  <c r="S14" i="5" s="1"/>
  <c r="P51" i="5"/>
  <c r="S51" i="5" s="1"/>
  <c r="U51" i="5" s="1"/>
  <c r="P42" i="5"/>
  <c r="S42" i="5" s="1"/>
  <c r="P15" i="5"/>
  <c r="S15" i="5" s="1"/>
  <c r="U15" i="5" s="1"/>
  <c r="P25" i="5"/>
  <c r="S25" i="5" s="1"/>
  <c r="P26" i="5"/>
  <c r="S26" i="5" s="1"/>
  <c r="U26" i="5" s="1"/>
  <c r="P11" i="5"/>
  <c r="S11" i="5" s="1"/>
  <c r="P32" i="5"/>
  <c r="S32" i="5" s="1"/>
  <c r="R32" i="5"/>
  <c r="T32" i="5"/>
  <c r="P10" i="5"/>
  <c r="S10" i="5" s="1"/>
  <c r="R10" i="5"/>
  <c r="T10" i="5"/>
  <c r="P47" i="5"/>
  <c r="S47" i="5" s="1"/>
  <c r="R47" i="5"/>
  <c r="T47" i="5"/>
  <c r="P30" i="5"/>
  <c r="S30" i="5" s="1"/>
  <c r="R30" i="5"/>
  <c r="T30" i="5"/>
  <c r="P33" i="5"/>
  <c r="S33" i="5" s="1"/>
  <c r="R33" i="5"/>
  <c r="T33" i="5"/>
  <c r="P17" i="5"/>
  <c r="S17" i="5" s="1"/>
  <c r="R17" i="5"/>
  <c r="T17" i="5"/>
  <c r="P52" i="5"/>
  <c r="S52" i="5" s="1"/>
  <c r="R52" i="5"/>
  <c r="T52" i="5"/>
  <c r="P29" i="5"/>
  <c r="S29" i="5" s="1"/>
  <c r="P39" i="5"/>
  <c r="S39" i="5" s="1"/>
  <c r="R39" i="5"/>
  <c r="T39" i="5"/>
  <c r="P21" i="5"/>
  <c r="S21" i="5" s="1"/>
  <c r="P56" i="5"/>
  <c r="S56" i="5" s="1"/>
  <c r="U56" i="5" s="1"/>
  <c r="P44" i="5"/>
  <c r="S44" i="5" s="1"/>
  <c r="P8" i="5"/>
  <c r="S8" i="5" s="1"/>
  <c r="U8" i="5" s="1"/>
  <c r="P48" i="5"/>
  <c r="S48" i="5" s="1"/>
  <c r="P31" i="5"/>
  <c r="S31" i="5" s="1"/>
  <c r="U31" i="5" s="1"/>
  <c r="P9" i="5"/>
  <c r="S9" i="5" s="1"/>
  <c r="P12" i="5"/>
  <c r="S12" i="5" s="1"/>
  <c r="U12" i="5" s="1"/>
  <c r="P49" i="5"/>
  <c r="S49" i="5" s="1"/>
  <c r="P37" i="5"/>
  <c r="S37" i="5" s="1"/>
  <c r="U37" i="5" s="1"/>
  <c r="P6" i="5"/>
  <c r="S6" i="5" s="1"/>
  <c r="P7" i="5"/>
  <c r="S7" i="5" s="1"/>
  <c r="P53" i="5"/>
  <c r="S53" i="5" s="1"/>
  <c r="P43" i="5"/>
  <c r="S43" i="5" s="1"/>
  <c r="P23" i="5"/>
  <c r="S23" i="5" s="1"/>
  <c r="P57" i="5"/>
  <c r="S57" i="5" s="1"/>
  <c r="U24" i="4"/>
  <c r="V24" i="4" s="1"/>
  <c r="U20" i="4"/>
  <c r="V20" i="4" s="1"/>
  <c r="U16" i="4"/>
  <c r="V16" i="4" s="1"/>
  <c r="U12" i="4"/>
  <c r="V12" i="4" s="1"/>
  <c r="U8" i="4"/>
  <c r="V8" i="4" s="1"/>
  <c r="U22" i="4"/>
  <c r="V22" i="4" s="1"/>
  <c r="U18" i="4"/>
  <c r="V18" i="4" s="1"/>
  <c r="U14" i="4"/>
  <c r="V14" i="4" s="1"/>
  <c r="U10" i="4"/>
  <c r="V10" i="4" s="1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N26" i="4"/>
  <c r="N27" i="4"/>
  <c r="N28" i="4"/>
  <c r="N29" i="4"/>
  <c r="N30" i="4"/>
  <c r="P30" i="4" s="1"/>
  <c r="S30" i="4" s="1"/>
  <c r="N31" i="4"/>
  <c r="N32" i="4"/>
  <c r="N33" i="4"/>
  <c r="N34" i="4"/>
  <c r="N35" i="4"/>
  <c r="N36" i="4"/>
  <c r="N37" i="4"/>
  <c r="N38" i="4"/>
  <c r="P38" i="4" s="1"/>
  <c r="S38" i="4" s="1"/>
  <c r="N39" i="4"/>
  <c r="N40" i="4"/>
  <c r="N41" i="4"/>
  <c r="N42" i="4"/>
  <c r="N43" i="4"/>
  <c r="N44" i="4"/>
  <c r="N45" i="4"/>
  <c r="N46" i="4"/>
  <c r="P46" i="4" s="1"/>
  <c r="S46" i="4" s="1"/>
  <c r="N47" i="4"/>
  <c r="N48" i="4"/>
  <c r="N49" i="4"/>
  <c r="N50" i="4"/>
  <c r="N51" i="4"/>
  <c r="N52" i="4"/>
  <c r="N53" i="4"/>
  <c r="N54" i="4"/>
  <c r="P54" i="4" s="1"/>
  <c r="S54" i="4" s="1"/>
  <c r="N55" i="4"/>
  <c r="N56" i="4"/>
  <c r="N57" i="4"/>
  <c r="N58" i="4"/>
  <c r="N59" i="4"/>
  <c r="N60" i="4"/>
  <c r="N61" i="4"/>
  <c r="N62" i="4"/>
  <c r="P62" i="4" s="1"/>
  <c r="S62" i="4" s="1"/>
  <c r="N63" i="4"/>
  <c r="N64" i="4"/>
  <c r="N65" i="4"/>
  <c r="N66" i="4"/>
  <c r="N67" i="4"/>
  <c r="N68" i="4"/>
  <c r="N69" i="4"/>
  <c r="N70" i="4"/>
  <c r="P70" i="4" s="1"/>
  <c r="S70" i="4" s="1"/>
  <c r="N71" i="4"/>
  <c r="N72" i="4"/>
  <c r="N73" i="4"/>
  <c r="N74" i="4"/>
  <c r="N75" i="4"/>
  <c r="N76" i="4"/>
  <c r="N77" i="4"/>
  <c r="N78" i="4"/>
  <c r="P78" i="4" s="1"/>
  <c r="S78" i="4" s="1"/>
  <c r="N79" i="4"/>
  <c r="N80" i="4"/>
  <c r="N81" i="4"/>
  <c r="N82" i="4"/>
  <c r="N83" i="4"/>
  <c r="N84" i="4"/>
  <c r="N85" i="4"/>
  <c r="N86" i="4"/>
  <c r="P86" i="4" s="1"/>
  <c r="S86" i="4" s="1"/>
  <c r="N87" i="4"/>
  <c r="N88" i="4"/>
  <c r="N89" i="4"/>
  <c r="U24" i="5" l="1"/>
  <c r="U23" i="5"/>
  <c r="U53" i="5"/>
  <c r="W53" i="5" s="1"/>
  <c r="U6" i="5"/>
  <c r="U49" i="5"/>
  <c r="W49" i="5" s="1"/>
  <c r="U44" i="5"/>
  <c r="U29" i="5"/>
  <c r="W29" i="5" s="1"/>
  <c r="U46" i="5"/>
  <c r="U40" i="5"/>
  <c r="W40" i="5" s="1"/>
  <c r="U54" i="5"/>
  <c r="V23" i="5"/>
  <c r="W23" i="5"/>
  <c r="V53" i="5"/>
  <c r="V6" i="5"/>
  <c r="W6" i="5"/>
  <c r="V49" i="5"/>
  <c r="V44" i="5"/>
  <c r="W44" i="5"/>
  <c r="V29" i="5"/>
  <c r="V24" i="5"/>
  <c r="W24" i="5"/>
  <c r="V46" i="5"/>
  <c r="W46" i="5"/>
  <c r="V41" i="5"/>
  <c r="W41" i="5"/>
  <c r="V37" i="5"/>
  <c r="W37" i="5"/>
  <c r="V12" i="5"/>
  <c r="W12" i="5"/>
  <c r="V31" i="5"/>
  <c r="W31" i="5"/>
  <c r="V8" i="5"/>
  <c r="W8" i="5"/>
  <c r="V56" i="5"/>
  <c r="W56" i="5"/>
  <c r="V26" i="5"/>
  <c r="W26" i="5"/>
  <c r="V15" i="5"/>
  <c r="W15" i="5"/>
  <c r="V51" i="5"/>
  <c r="W51" i="5"/>
  <c r="V38" i="5"/>
  <c r="W38" i="5"/>
  <c r="V13" i="5"/>
  <c r="W13" i="5"/>
  <c r="V18" i="5"/>
  <c r="W18" i="5"/>
  <c r="V22" i="5"/>
  <c r="W22" i="5"/>
  <c r="V16" i="5"/>
  <c r="W16" i="5"/>
  <c r="V54" i="5"/>
  <c r="W54" i="5"/>
  <c r="V19" i="5"/>
  <c r="W19" i="5"/>
  <c r="U28" i="5"/>
  <c r="U36" i="5"/>
  <c r="U57" i="5"/>
  <c r="U43" i="5"/>
  <c r="U7" i="5"/>
  <c r="U9" i="5"/>
  <c r="U48" i="5"/>
  <c r="U21" i="5"/>
  <c r="U39" i="5"/>
  <c r="U11" i="5"/>
  <c r="U25" i="5"/>
  <c r="U42" i="5"/>
  <c r="U14" i="5"/>
  <c r="U45" i="5"/>
  <c r="U17" i="5"/>
  <c r="U20" i="5"/>
  <c r="U50" i="5"/>
  <c r="U30" i="5"/>
  <c r="U10" i="5"/>
  <c r="U34" i="5"/>
  <c r="U52" i="5"/>
  <c r="U33" i="5"/>
  <c r="U47" i="5"/>
  <c r="U32" i="5"/>
  <c r="U27" i="5"/>
  <c r="U55" i="5"/>
  <c r="U35" i="5"/>
  <c r="P63" i="4"/>
  <c r="S63" i="4" s="1"/>
  <c r="P61" i="4"/>
  <c r="S61" i="4" s="1"/>
  <c r="P59" i="4"/>
  <c r="S59" i="4" s="1"/>
  <c r="P57" i="4"/>
  <c r="S57" i="4" s="1"/>
  <c r="P55" i="4"/>
  <c r="S55" i="4" s="1"/>
  <c r="P53" i="4"/>
  <c r="S53" i="4" s="1"/>
  <c r="P51" i="4"/>
  <c r="S51" i="4" s="1"/>
  <c r="P49" i="4"/>
  <c r="S49" i="4" s="1"/>
  <c r="P47" i="4"/>
  <c r="S47" i="4" s="1"/>
  <c r="P45" i="4"/>
  <c r="S45" i="4" s="1"/>
  <c r="P43" i="4"/>
  <c r="S43" i="4" s="1"/>
  <c r="P41" i="4"/>
  <c r="S41" i="4" s="1"/>
  <c r="P39" i="4"/>
  <c r="S39" i="4" s="1"/>
  <c r="P37" i="4"/>
  <c r="S37" i="4" s="1"/>
  <c r="P35" i="4"/>
  <c r="S35" i="4" s="1"/>
  <c r="P33" i="4"/>
  <c r="S33" i="4" s="1"/>
  <c r="P31" i="4"/>
  <c r="S31" i="4" s="1"/>
  <c r="P29" i="4"/>
  <c r="S29" i="4" s="1"/>
  <c r="P27" i="4"/>
  <c r="S27" i="4" s="1"/>
  <c r="R89" i="4"/>
  <c r="R87" i="4"/>
  <c r="R85" i="4"/>
  <c r="R83" i="4"/>
  <c r="R81" i="4"/>
  <c r="R79" i="4"/>
  <c r="R77" i="4"/>
  <c r="R75" i="4"/>
  <c r="R73" i="4"/>
  <c r="R71" i="4"/>
  <c r="R69" i="4"/>
  <c r="R67" i="4"/>
  <c r="R65" i="4"/>
  <c r="R63" i="4"/>
  <c r="R61" i="4"/>
  <c r="R59" i="4"/>
  <c r="R57" i="4"/>
  <c r="R55" i="4"/>
  <c r="R53" i="4"/>
  <c r="R51" i="4"/>
  <c r="R49" i="4"/>
  <c r="R47" i="4"/>
  <c r="R45" i="4"/>
  <c r="R43" i="4"/>
  <c r="R41" i="4"/>
  <c r="R39" i="4"/>
  <c r="R37" i="4"/>
  <c r="R35" i="4"/>
  <c r="R33" i="4"/>
  <c r="R31" i="4"/>
  <c r="R29" i="4"/>
  <c r="R27" i="4"/>
  <c r="P87" i="4"/>
  <c r="S87" i="4" s="1"/>
  <c r="P83" i="4"/>
  <c r="S83" i="4" s="1"/>
  <c r="P79" i="4"/>
  <c r="S79" i="4" s="1"/>
  <c r="P75" i="4"/>
  <c r="S75" i="4" s="1"/>
  <c r="P71" i="4"/>
  <c r="S71" i="4" s="1"/>
  <c r="P67" i="4"/>
  <c r="S67" i="4" s="1"/>
  <c r="P89" i="4"/>
  <c r="S89" i="4" s="1"/>
  <c r="P85" i="4"/>
  <c r="S85" i="4" s="1"/>
  <c r="P81" i="4"/>
  <c r="S81" i="4" s="1"/>
  <c r="P77" i="4"/>
  <c r="S77" i="4" s="1"/>
  <c r="P73" i="4"/>
  <c r="S73" i="4" s="1"/>
  <c r="P69" i="4"/>
  <c r="S69" i="4" s="1"/>
  <c r="P65" i="4"/>
  <c r="S65" i="4" s="1"/>
  <c r="T89" i="4"/>
  <c r="T87" i="4"/>
  <c r="T85" i="4"/>
  <c r="T83" i="4"/>
  <c r="T81" i="4"/>
  <c r="T79" i="4"/>
  <c r="T77" i="4"/>
  <c r="T75" i="4"/>
  <c r="T73" i="4"/>
  <c r="T71" i="4"/>
  <c r="T69" i="4"/>
  <c r="T67" i="4"/>
  <c r="T65" i="4"/>
  <c r="T63" i="4"/>
  <c r="T61" i="4"/>
  <c r="T59" i="4"/>
  <c r="T57" i="4"/>
  <c r="T55" i="4"/>
  <c r="T53" i="4"/>
  <c r="T51" i="4"/>
  <c r="T49" i="4"/>
  <c r="T47" i="4"/>
  <c r="T45" i="4"/>
  <c r="T43" i="4"/>
  <c r="T41" i="4"/>
  <c r="T39" i="4"/>
  <c r="T37" i="4"/>
  <c r="T35" i="4"/>
  <c r="T33" i="4"/>
  <c r="T31" i="4"/>
  <c r="T29" i="4"/>
  <c r="T27" i="4"/>
  <c r="R88" i="4"/>
  <c r="R86" i="4"/>
  <c r="R84" i="4"/>
  <c r="R82" i="4"/>
  <c r="R80" i="4"/>
  <c r="R78" i="4"/>
  <c r="R76" i="4"/>
  <c r="R74" i="4"/>
  <c r="R72" i="4"/>
  <c r="R70" i="4"/>
  <c r="R68" i="4"/>
  <c r="R66" i="4"/>
  <c r="R64" i="4"/>
  <c r="R62" i="4"/>
  <c r="R60" i="4"/>
  <c r="R58" i="4"/>
  <c r="R56" i="4"/>
  <c r="R54" i="4"/>
  <c r="R52" i="4"/>
  <c r="R50" i="4"/>
  <c r="R48" i="4"/>
  <c r="R46" i="4"/>
  <c r="R44" i="4"/>
  <c r="R42" i="4"/>
  <c r="R40" i="4"/>
  <c r="R38" i="4"/>
  <c r="R36" i="4"/>
  <c r="R34" i="4"/>
  <c r="R32" i="4"/>
  <c r="R30" i="4"/>
  <c r="R28" i="4"/>
  <c r="R26" i="4"/>
  <c r="P88" i="4"/>
  <c r="S88" i="4" s="1"/>
  <c r="P84" i="4"/>
  <c r="S84" i="4" s="1"/>
  <c r="P82" i="4"/>
  <c r="S82" i="4" s="1"/>
  <c r="P80" i="4"/>
  <c r="S80" i="4" s="1"/>
  <c r="P76" i="4"/>
  <c r="S76" i="4" s="1"/>
  <c r="P74" i="4"/>
  <c r="S74" i="4" s="1"/>
  <c r="P72" i="4"/>
  <c r="S72" i="4" s="1"/>
  <c r="P68" i="4"/>
  <c r="S68" i="4" s="1"/>
  <c r="P66" i="4"/>
  <c r="S66" i="4" s="1"/>
  <c r="P64" i="4"/>
  <c r="S64" i="4" s="1"/>
  <c r="P60" i="4"/>
  <c r="S60" i="4" s="1"/>
  <c r="P58" i="4"/>
  <c r="S58" i="4" s="1"/>
  <c r="P56" i="4"/>
  <c r="S56" i="4" s="1"/>
  <c r="P52" i="4"/>
  <c r="S52" i="4" s="1"/>
  <c r="P50" i="4"/>
  <c r="S50" i="4" s="1"/>
  <c r="P48" i="4"/>
  <c r="S48" i="4" s="1"/>
  <c r="P44" i="4"/>
  <c r="S44" i="4" s="1"/>
  <c r="P42" i="4"/>
  <c r="S42" i="4" s="1"/>
  <c r="P40" i="4"/>
  <c r="S40" i="4" s="1"/>
  <c r="P36" i="4"/>
  <c r="S36" i="4" s="1"/>
  <c r="P34" i="4"/>
  <c r="S34" i="4" s="1"/>
  <c r="P32" i="4"/>
  <c r="S32" i="4" s="1"/>
  <c r="P28" i="4"/>
  <c r="S28" i="4" s="1"/>
  <c r="P26" i="4"/>
  <c r="S26" i="4" s="1"/>
  <c r="T88" i="4"/>
  <c r="T86" i="4"/>
  <c r="T84" i="4"/>
  <c r="T82" i="4"/>
  <c r="T80" i="4"/>
  <c r="T78" i="4"/>
  <c r="T76" i="4"/>
  <c r="T74" i="4"/>
  <c r="T72" i="4"/>
  <c r="T70" i="4"/>
  <c r="T68" i="4"/>
  <c r="T66" i="4"/>
  <c r="T64" i="4"/>
  <c r="T62" i="4"/>
  <c r="T60" i="4"/>
  <c r="T58" i="4"/>
  <c r="T56" i="4"/>
  <c r="T54" i="4"/>
  <c r="T52" i="4"/>
  <c r="T50" i="4"/>
  <c r="T48" i="4"/>
  <c r="T46" i="4"/>
  <c r="T44" i="4"/>
  <c r="T42" i="4"/>
  <c r="T40" i="4"/>
  <c r="T38" i="4"/>
  <c r="T36" i="4"/>
  <c r="T34" i="4"/>
  <c r="T32" i="4"/>
  <c r="T30" i="4"/>
  <c r="T28" i="4"/>
  <c r="T26" i="4"/>
  <c r="V40" i="5" l="1"/>
  <c r="V55" i="5"/>
  <c r="W55" i="5"/>
  <c r="V32" i="5"/>
  <c r="W32" i="5"/>
  <c r="V33" i="5"/>
  <c r="W33" i="5"/>
  <c r="V34" i="5"/>
  <c r="W34" i="5"/>
  <c r="V30" i="5"/>
  <c r="W30" i="5"/>
  <c r="V20" i="5"/>
  <c r="W20" i="5"/>
  <c r="V45" i="5"/>
  <c r="W45" i="5"/>
  <c r="V42" i="5"/>
  <c r="W42" i="5"/>
  <c r="V11" i="5"/>
  <c r="W11" i="5"/>
  <c r="V21" i="5"/>
  <c r="W21" i="5"/>
  <c r="V9" i="5"/>
  <c r="W9" i="5"/>
  <c r="V43" i="5"/>
  <c r="W43" i="5"/>
  <c r="V36" i="5"/>
  <c r="W36" i="5"/>
  <c r="V35" i="5"/>
  <c r="W35" i="5"/>
  <c r="V27" i="5"/>
  <c r="W27" i="5"/>
  <c r="V47" i="5"/>
  <c r="W47" i="5"/>
  <c r="V52" i="5"/>
  <c r="W52" i="5"/>
  <c r="V10" i="5"/>
  <c r="W10" i="5"/>
  <c r="V50" i="5"/>
  <c r="W50" i="5"/>
  <c r="V17" i="5"/>
  <c r="W17" i="5"/>
  <c r="V14" i="5"/>
  <c r="W14" i="5"/>
  <c r="V25" i="5"/>
  <c r="W25" i="5"/>
  <c r="V39" i="5"/>
  <c r="W39" i="5"/>
  <c r="V48" i="5"/>
  <c r="W48" i="5"/>
  <c r="V7" i="5"/>
  <c r="W7" i="5"/>
  <c r="V57" i="5"/>
  <c r="W57" i="5"/>
  <c r="V28" i="5"/>
  <c r="W28" i="5"/>
  <c r="V58" i="5"/>
  <c r="U33" i="4"/>
  <c r="V33" i="4" s="1"/>
  <c r="U69" i="4"/>
  <c r="V69" i="4" s="1"/>
  <c r="U27" i="4"/>
  <c r="V27" i="4" s="1"/>
  <c r="U71" i="4"/>
  <c r="V71" i="4" s="1"/>
  <c r="U89" i="4"/>
  <c r="V89" i="4" s="1"/>
  <c r="U88" i="4"/>
  <c r="V88" i="4" s="1"/>
  <c r="U87" i="4"/>
  <c r="V87" i="4" s="1"/>
  <c r="U86" i="4"/>
  <c r="V86" i="4" s="1"/>
  <c r="U85" i="4"/>
  <c r="V85" i="4" s="1"/>
  <c r="U84" i="4"/>
  <c r="V84" i="4" s="1"/>
  <c r="U83" i="4"/>
  <c r="V83" i="4" s="1"/>
  <c r="U82" i="4"/>
  <c r="V82" i="4" s="1"/>
  <c r="U81" i="4"/>
  <c r="V81" i="4" s="1"/>
  <c r="U80" i="4"/>
  <c r="V80" i="4" s="1"/>
  <c r="U79" i="4"/>
  <c r="V79" i="4" s="1"/>
  <c r="U78" i="4"/>
  <c r="V78" i="4" s="1"/>
  <c r="U77" i="4"/>
  <c r="V77" i="4" s="1"/>
  <c r="U76" i="4"/>
  <c r="V76" i="4" s="1"/>
  <c r="U75" i="4"/>
  <c r="V75" i="4" s="1"/>
  <c r="U74" i="4"/>
  <c r="V74" i="4" s="1"/>
  <c r="U73" i="4"/>
  <c r="V73" i="4" s="1"/>
  <c r="U72" i="4"/>
  <c r="V72" i="4" s="1"/>
  <c r="U70" i="4"/>
  <c r="V70" i="4" s="1"/>
  <c r="U68" i="4"/>
  <c r="V68" i="4" s="1"/>
  <c r="U67" i="4"/>
  <c r="V67" i="4" s="1"/>
  <c r="U66" i="4"/>
  <c r="V66" i="4" s="1"/>
  <c r="U65" i="4"/>
  <c r="V65" i="4" s="1"/>
  <c r="U64" i="4"/>
  <c r="V64" i="4" s="1"/>
  <c r="U63" i="4"/>
  <c r="V63" i="4" s="1"/>
  <c r="U62" i="4"/>
  <c r="V62" i="4" s="1"/>
  <c r="U61" i="4"/>
  <c r="V61" i="4" s="1"/>
  <c r="U60" i="4"/>
  <c r="V60" i="4" s="1"/>
  <c r="U59" i="4"/>
  <c r="V59" i="4" s="1"/>
  <c r="U58" i="4"/>
  <c r="V58" i="4" s="1"/>
  <c r="U57" i="4"/>
  <c r="V57" i="4" s="1"/>
  <c r="U56" i="4"/>
  <c r="V56" i="4" s="1"/>
  <c r="U55" i="4"/>
  <c r="V55" i="4" s="1"/>
  <c r="U54" i="4"/>
  <c r="V54" i="4" s="1"/>
  <c r="U53" i="4"/>
  <c r="V53" i="4" s="1"/>
  <c r="U52" i="4"/>
  <c r="V52" i="4" s="1"/>
  <c r="U51" i="4"/>
  <c r="V51" i="4" s="1"/>
  <c r="U50" i="4"/>
  <c r="V50" i="4" s="1"/>
  <c r="U49" i="4"/>
  <c r="V49" i="4" s="1"/>
  <c r="U48" i="4"/>
  <c r="V48" i="4" s="1"/>
  <c r="U47" i="4"/>
  <c r="V47" i="4" s="1"/>
  <c r="U46" i="4"/>
  <c r="V46" i="4" s="1"/>
  <c r="U45" i="4"/>
  <c r="V45" i="4" s="1"/>
  <c r="U44" i="4"/>
  <c r="V44" i="4" s="1"/>
  <c r="U43" i="4"/>
  <c r="V43" i="4" s="1"/>
  <c r="U42" i="4"/>
  <c r="V42" i="4" s="1"/>
  <c r="U41" i="4"/>
  <c r="V41" i="4" s="1"/>
  <c r="U40" i="4"/>
  <c r="V40" i="4" s="1"/>
  <c r="U39" i="4"/>
  <c r="V39" i="4" s="1"/>
  <c r="U38" i="4"/>
  <c r="V38" i="4" s="1"/>
  <c r="U37" i="4"/>
  <c r="V37" i="4" s="1"/>
  <c r="U36" i="4"/>
  <c r="V36" i="4" s="1"/>
  <c r="U35" i="4"/>
  <c r="V35" i="4" s="1"/>
  <c r="U34" i="4"/>
  <c r="V34" i="4" s="1"/>
  <c r="U32" i="4"/>
  <c r="V32" i="4" s="1"/>
  <c r="U31" i="4"/>
  <c r="V31" i="4" s="1"/>
  <c r="U30" i="4"/>
  <c r="V30" i="4" s="1"/>
  <c r="U29" i="4"/>
  <c r="V29" i="4" s="1"/>
  <c r="U28" i="4"/>
  <c r="V28" i="4" s="1"/>
  <c r="U26" i="4"/>
  <c r="V26" i="4" s="1"/>
</calcChain>
</file>

<file path=xl/sharedStrings.xml><?xml version="1.0" encoding="utf-8"?>
<sst xmlns="http://schemas.openxmlformats.org/spreadsheetml/2006/main" count="748" uniqueCount="229">
  <si>
    <t>ردیف</t>
  </si>
  <si>
    <t xml:space="preserve">معرف </t>
  </si>
  <si>
    <t xml:space="preserve">نام خانوادگی </t>
  </si>
  <si>
    <t xml:space="preserve">نام </t>
  </si>
  <si>
    <t>شماره دانشجویی</t>
  </si>
  <si>
    <t>رشته</t>
  </si>
  <si>
    <t>معدل</t>
  </si>
  <si>
    <t>تعداد واحد پاس شده</t>
  </si>
  <si>
    <t xml:space="preserve">درصد  رتبه برتر </t>
  </si>
  <si>
    <t>تعداد واحد اخذ شده</t>
  </si>
  <si>
    <t xml:space="preserve">انجمن های دانشجویی </t>
  </si>
  <si>
    <t xml:space="preserve">اطلاعات فردی و آموزشی </t>
  </si>
  <si>
    <t xml:space="preserve">شهریه </t>
  </si>
  <si>
    <t>ثابت</t>
  </si>
  <si>
    <t>متغیر</t>
  </si>
  <si>
    <t>کل</t>
  </si>
  <si>
    <t>رتبه برتر</t>
  </si>
  <si>
    <t xml:space="preserve">مبالغ ریالی تخفیف </t>
  </si>
  <si>
    <t xml:space="preserve">درصد از کل شهریه </t>
  </si>
  <si>
    <t xml:space="preserve"> جمع کل تخفیفات </t>
  </si>
  <si>
    <t xml:space="preserve"> درصد  </t>
  </si>
  <si>
    <t xml:space="preserve">ریال </t>
  </si>
  <si>
    <t>آموزش</t>
  </si>
  <si>
    <t xml:space="preserve">محاسبات با فرمول </t>
  </si>
  <si>
    <t xml:space="preserve">متفرقه </t>
  </si>
  <si>
    <t>معرف</t>
  </si>
  <si>
    <t xml:space="preserve">انجمن ها </t>
  </si>
  <si>
    <t xml:space="preserve">راهنمای واحد های تکمیل کننده </t>
  </si>
  <si>
    <t xml:space="preserve"> انجمن ها </t>
  </si>
  <si>
    <t>مرکز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</si>
  <si>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</si>
  <si>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</si>
  <si>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</si>
  <si>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</si>
  <si>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</si>
  <si>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</si>
  <si>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</si>
  <si>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</si>
  <si>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</si>
  <si>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Column19</t>
  </si>
  <si>
    <t>Column20</t>
  </si>
  <si>
    <t>Column21</t>
  </si>
  <si>
    <t>Column22</t>
  </si>
  <si>
    <t>Column23</t>
  </si>
  <si>
    <t>Column24</t>
  </si>
  <si>
    <t>Column31</t>
  </si>
  <si>
    <t>Column32</t>
  </si>
  <si>
    <t>Column33</t>
  </si>
  <si>
    <t>Column40</t>
  </si>
  <si>
    <t>Column41</t>
  </si>
  <si>
    <t>Column42</t>
  </si>
  <si>
    <t>Column43</t>
  </si>
  <si>
    <t xml:space="preserve"> مالی</t>
  </si>
  <si>
    <t>زهرا</t>
  </si>
  <si>
    <t>ساناز</t>
  </si>
  <si>
    <t>پریا</t>
  </si>
  <si>
    <t>عاطفه</t>
  </si>
  <si>
    <t>طیبه</t>
  </si>
  <si>
    <t>معصومه</t>
  </si>
  <si>
    <t>زهره</t>
  </si>
  <si>
    <t>منیره</t>
  </si>
  <si>
    <t>مجید</t>
  </si>
  <si>
    <t>سیده طوبی</t>
  </si>
  <si>
    <t>جواد</t>
  </si>
  <si>
    <t>اسیه</t>
  </si>
  <si>
    <t>حسن</t>
  </si>
  <si>
    <t>علی</t>
  </si>
  <si>
    <t>فاطمه</t>
  </si>
  <si>
    <t>عفت</t>
  </si>
  <si>
    <t>رجب</t>
  </si>
  <si>
    <t>مریم</t>
  </si>
  <si>
    <t>محمّدرضا</t>
  </si>
  <si>
    <t>راضیه</t>
  </si>
  <si>
    <t>حمید</t>
  </si>
  <si>
    <t>عماد</t>
  </si>
  <si>
    <t>محمدحسن</t>
  </si>
  <si>
    <t>اسماعیل</t>
  </si>
  <si>
    <t>حسین</t>
  </si>
  <si>
    <t>ستاره</t>
  </si>
  <si>
    <t>مهديه</t>
  </si>
  <si>
    <t>بهروز</t>
  </si>
  <si>
    <t>سارا</t>
  </si>
  <si>
    <t>سمانه</t>
  </si>
  <si>
    <t>زينب</t>
  </si>
  <si>
    <t>سمیّه</t>
  </si>
  <si>
    <t>مرضیه</t>
  </si>
  <si>
    <t>احسان</t>
  </si>
  <si>
    <t>ملیحه</t>
  </si>
  <si>
    <t>مهدیه</t>
  </si>
  <si>
    <t>علی اکبر</t>
  </si>
  <si>
    <t>فاطمه صغری</t>
  </si>
  <si>
    <t>سیدمحسن</t>
  </si>
  <si>
    <t>سیدمهدی</t>
  </si>
  <si>
    <t>محمدعلی</t>
  </si>
  <si>
    <t xml:space="preserve">غزاله                         </t>
  </si>
  <si>
    <t xml:space="preserve">طاهره                         </t>
  </si>
  <si>
    <t xml:space="preserve">فرح                           </t>
  </si>
  <si>
    <t xml:space="preserve">حسين                          </t>
  </si>
  <si>
    <t xml:space="preserve">سجاد                          </t>
  </si>
  <si>
    <t xml:space="preserve">رضا                           </t>
  </si>
  <si>
    <t>محمدرضا</t>
  </si>
  <si>
    <t>محبوبه</t>
  </si>
  <si>
    <t>ریحانه</t>
  </si>
  <si>
    <t>فاطمه زهرا</t>
  </si>
  <si>
    <t>مسعود</t>
  </si>
  <si>
    <t>محمدتقی</t>
  </si>
  <si>
    <t>الهام</t>
  </si>
  <si>
    <t>ابوالفضل</t>
  </si>
  <si>
    <t>پریسا</t>
  </si>
  <si>
    <t>محمد</t>
  </si>
  <si>
    <t>سورگی</t>
  </si>
  <si>
    <t>کاردانی حرفه ای امور دفتری</t>
  </si>
  <si>
    <t>بهادری</t>
  </si>
  <si>
    <t>کاردانی حرفه ای آرایش زنانه</t>
  </si>
  <si>
    <t>پنداموز</t>
  </si>
  <si>
    <t>مصطفائی</t>
  </si>
  <si>
    <t>پیرتاج</t>
  </si>
  <si>
    <t>کاردانی حرفه ای تربیت مربی پیش دبستانی</t>
  </si>
  <si>
    <t>امیرآبادی زاده</t>
  </si>
  <si>
    <t>محمودابادی</t>
  </si>
  <si>
    <t>کاهنی</t>
  </si>
  <si>
    <t>کاردانی حرفه ای حسابداری-حسابداری مالی</t>
  </si>
  <si>
    <t>اب زندگان</t>
  </si>
  <si>
    <t>هاشمی</t>
  </si>
  <si>
    <t>ابی</t>
  </si>
  <si>
    <t>کاردانی حرفه ای مدیریت-امور اداری</t>
  </si>
  <si>
    <t>یوسفی</t>
  </si>
  <si>
    <t>پورحسینی</t>
  </si>
  <si>
    <t>کاردانی حرفه ای مدیریت کسب و کار</t>
  </si>
  <si>
    <t>حاجی آبادی</t>
  </si>
  <si>
    <t>رضائی</t>
  </si>
  <si>
    <t>کارشناسی حرفه ای تربیت مربی پیش دبستانی</t>
  </si>
  <si>
    <t>قاسم لو</t>
  </si>
  <si>
    <t>زارعی</t>
  </si>
  <si>
    <t>سلمانی</t>
  </si>
  <si>
    <t>کارشناسی حرفه ای حسابداری-حسابرسی</t>
  </si>
  <si>
    <t>باغبانی</t>
  </si>
  <si>
    <t>عبداللهی گل</t>
  </si>
  <si>
    <t>حسین پور</t>
  </si>
  <si>
    <t>کارشناسی حرفه ای مدیریت دفتری</t>
  </si>
  <si>
    <t>خسروی زادنبه</t>
  </si>
  <si>
    <t>خدادوست</t>
  </si>
  <si>
    <t>حدیدی</t>
  </si>
  <si>
    <t>کارشناسی حرفه ای مدیریت کسب و کار</t>
  </si>
  <si>
    <t>علی آبادی</t>
  </si>
  <si>
    <t>رضاپور</t>
  </si>
  <si>
    <t>دیوانی</t>
  </si>
  <si>
    <t>مهندسی فناوری مکانیک خودرو</t>
  </si>
  <si>
    <t>ایوبی آواز</t>
  </si>
  <si>
    <t>پاسبان</t>
  </si>
  <si>
    <t>آتشگاهی</t>
  </si>
  <si>
    <t>ابراهیم آبادی</t>
  </si>
  <si>
    <t>رضائی روبیات</t>
  </si>
  <si>
    <t xml:space="preserve">کاردانی حرفه ای حسابداری امور مالی </t>
  </si>
  <si>
    <t>محمدي</t>
  </si>
  <si>
    <t>علي پور</t>
  </si>
  <si>
    <t>کاردانی حرفه ای مددکاری اجتماعی-مددکاری خانواده</t>
  </si>
  <si>
    <t>حقاني</t>
  </si>
  <si>
    <t>خيرخواه</t>
  </si>
  <si>
    <t>حسینی</t>
  </si>
  <si>
    <t>چهکندی نژاد</t>
  </si>
  <si>
    <t>کارشناسی حرفه ای حسابرسی</t>
  </si>
  <si>
    <t>دباغی</t>
  </si>
  <si>
    <t>علیزاده</t>
  </si>
  <si>
    <t>حکمتی فر</t>
  </si>
  <si>
    <t>کارشناسی حرفه ای مددکاری اجتماعی-خانواده</t>
  </si>
  <si>
    <t>سلمانی مقدم</t>
  </si>
  <si>
    <t>رحیم ابادی</t>
  </si>
  <si>
    <t>کمیلی دوست</t>
  </si>
  <si>
    <t>زنگوئی</t>
  </si>
  <si>
    <t>رحیمی</t>
  </si>
  <si>
    <t>سوخته سرائی</t>
  </si>
  <si>
    <t>احراری درح</t>
  </si>
  <si>
    <t>ناصری</t>
  </si>
  <si>
    <t>منجگانی</t>
  </si>
  <si>
    <t>کاظمی</t>
  </si>
  <si>
    <t xml:space="preserve">غلاميان مقدم                            </t>
  </si>
  <si>
    <t xml:space="preserve">بذرافشان                                </t>
  </si>
  <si>
    <t xml:space="preserve">اربابي                                  </t>
  </si>
  <si>
    <t xml:space="preserve">سبزه بان                                </t>
  </si>
  <si>
    <t xml:space="preserve">فلاحي                                   </t>
  </si>
  <si>
    <t xml:space="preserve">دهقاني                                  </t>
  </si>
  <si>
    <t>شفیعی</t>
  </si>
  <si>
    <t>کاردانی حرفه ای روابط عمومی</t>
  </si>
  <si>
    <t>نجفی</t>
  </si>
  <si>
    <t>حسنی</t>
  </si>
  <si>
    <t>صابری راد</t>
  </si>
  <si>
    <t>رنجبر</t>
  </si>
  <si>
    <t>امینی</t>
  </si>
  <si>
    <t>علی پور</t>
  </si>
  <si>
    <t>کنی</t>
  </si>
  <si>
    <t>دستی گردی</t>
  </si>
  <si>
    <t>برزگاني</t>
  </si>
  <si>
    <t>خسروی</t>
  </si>
  <si>
    <t>کریمی</t>
  </si>
  <si>
    <t>کارگر</t>
  </si>
  <si>
    <t>کارشناسی حرفه ای روابط عمومی-رفتار اجتماعی و افکارسنجی</t>
  </si>
  <si>
    <t>اصغری نیا</t>
  </si>
  <si>
    <t>قرشی</t>
  </si>
  <si>
    <t>نوروزی</t>
  </si>
  <si>
    <t>غفرانی</t>
  </si>
  <si>
    <t>عباسی</t>
  </si>
  <si>
    <t>جوانبخت گل</t>
  </si>
  <si>
    <t>رازقندی</t>
  </si>
  <si>
    <t>سرحدی</t>
  </si>
  <si>
    <t>مزگی نژاد</t>
  </si>
  <si>
    <t>انتخاب واحد ندارد</t>
  </si>
  <si>
    <t>ورودی991  انتخاب واحد ندارد و درخواست فارغ التحصیلی هم نداده است.</t>
  </si>
  <si>
    <t>فارغ التحصیل</t>
  </si>
  <si>
    <t>شاهد</t>
  </si>
  <si>
    <t>انصراف</t>
  </si>
  <si>
    <t>Column44</t>
  </si>
  <si>
    <t xml:space="preserve">نرخ ثبت شده در هم آوا </t>
  </si>
  <si>
    <t>20% شهریه ثابت</t>
  </si>
  <si>
    <t>Column45</t>
  </si>
  <si>
    <t>15% شهریه ثابت</t>
  </si>
  <si>
    <t>10% شهریه ثابت</t>
  </si>
  <si>
    <t xml:space="preserve">سبزه بان </t>
  </si>
  <si>
    <t>غلامیان مقدم</t>
  </si>
  <si>
    <t>غزاله</t>
  </si>
  <si>
    <t>سجاد</t>
  </si>
  <si>
    <t>فلاحی</t>
  </si>
  <si>
    <t>طاهره</t>
  </si>
  <si>
    <t>بذرافشان</t>
  </si>
  <si>
    <t xml:space="preserve">رضا </t>
  </si>
  <si>
    <t>دهقانی</t>
  </si>
  <si>
    <t>درصد تخفیف</t>
  </si>
  <si>
    <t xml:space="preserve"> درصد کل درج شده در هم آوا</t>
  </si>
  <si>
    <t xml:space="preserve">تخفیفات دانشجویان رتبه برتر مرکز بیرجند 1 * 4002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</si>
</sst>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>
    <font>
      <sz val="11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theme="0"/>
      <name val="B Nazanin"/>
      <charset val="178"/>
    </font>
    <font>
      <b/>
      <u/>
      <sz val="10"/>
      <color theme="1"/>
      <name val="B Nazanin"/>
      <charset val="178"/>
    </font>
    <font>
      <b/>
      <sz val="10"/>
      <color rgb="FFFF0000"/>
      <name val="B Nazanin"/>
      <charset val="178"/>
    </font>
    <font>
      <b/>
      <u/>
      <sz val="12"/>
      <color theme="1"/>
      <name val="B Nazanin"/>
      <charset val="17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1" fontId="1" fillId="0" borderId="0" xfId="0" applyNumberFormat="1" applyFont="1" applyAlignment="1">
      <alignment horizontal="center" vertical="center" wrapText="1"/>
    </xf>
    <xf numFmtId="3" fontId="2" fillId="3" borderId="20" xfId="0" applyNumberFormat="1" applyFont="1" applyFill="1" applyBorder="1" applyAlignment="1">
      <alignment horizontal="center" vertical="center" wrapText="1"/>
    </xf>
    <xf numFmtId="3" fontId="2" fillId="3" borderId="17" xfId="0" applyNumberFormat="1" applyFont="1" applyFill="1" applyBorder="1" applyAlignment="1">
      <alignment horizontal="center" vertical="center" wrapText="1"/>
    </xf>
    <xf numFmtId="3" fontId="2" fillId="3" borderId="18" xfId="0" applyNumberFormat="1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164" fontId="2" fillId="3" borderId="18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3" fontId="2" fillId="3" borderId="22" xfId="0" applyNumberFormat="1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3" fontId="2" fillId="7" borderId="17" xfId="0" applyNumberFormat="1" applyFont="1" applyFill="1" applyBorder="1" applyAlignment="1">
      <alignment horizontal="center" vertical="center" wrapText="1"/>
    </xf>
    <xf numFmtId="3" fontId="2" fillId="7" borderId="16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3" fontId="2" fillId="6" borderId="15" xfId="0" applyNumberFormat="1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right" vertical="center" wrapText="1"/>
    </xf>
    <xf numFmtId="0" fontId="1" fillId="4" borderId="10" xfId="0" applyFont="1" applyFill="1" applyBorder="1" applyAlignment="1">
      <alignment horizontal="right" vertical="center" wrapText="1"/>
    </xf>
    <xf numFmtId="1" fontId="1" fillId="3" borderId="23" xfId="0" applyNumberFormat="1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right" vertical="center" wrapText="1"/>
    </xf>
    <xf numFmtId="1" fontId="1" fillId="5" borderId="1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5" borderId="9" xfId="0" applyFont="1" applyFill="1" applyBorder="1" applyAlignment="1">
      <alignment horizontal="right" vertical="center" wrapText="1"/>
    </xf>
    <xf numFmtId="0" fontId="3" fillId="4" borderId="10" xfId="0" applyFont="1" applyFill="1" applyBorder="1" applyAlignment="1">
      <alignment horizontal="right" vertical="center" wrapText="1"/>
    </xf>
    <xf numFmtId="1" fontId="3" fillId="3" borderId="23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3" fontId="3" fillId="10" borderId="15" xfId="0" applyNumberFormat="1" applyFont="1" applyFill="1" applyBorder="1" applyAlignment="1">
      <alignment horizontal="center" vertical="center" wrapText="1"/>
    </xf>
    <xf numFmtId="164" fontId="3" fillId="9" borderId="15" xfId="0" applyNumberFormat="1" applyFont="1" applyFill="1" applyBorder="1" applyAlignment="1">
      <alignment horizontal="center" vertical="center" wrapText="1"/>
    </xf>
    <xf numFmtId="164" fontId="3" fillId="8" borderId="15" xfId="0" applyNumberFormat="1" applyFont="1" applyFill="1" applyBorder="1" applyAlignment="1">
      <alignment horizontal="center" vertical="center" wrapText="1"/>
    </xf>
    <xf numFmtId="164" fontId="3" fillId="11" borderId="15" xfId="0" applyNumberFormat="1" applyFont="1" applyFill="1" applyBorder="1" applyAlignment="1">
      <alignment horizontal="center" vertical="center" wrapText="1"/>
    </xf>
    <xf numFmtId="164" fontId="4" fillId="12" borderId="15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9" fontId="3" fillId="2" borderId="24" xfId="0" applyNumberFormat="1" applyFont="1" applyFill="1" applyBorder="1" applyAlignment="1">
      <alignment horizontal="center" vertical="center" wrapText="1"/>
    </xf>
    <xf numFmtId="9" fontId="3" fillId="2" borderId="25" xfId="0" applyNumberFormat="1" applyFont="1" applyFill="1" applyBorder="1" applyAlignment="1">
      <alignment horizontal="center" vertical="center" wrapText="1"/>
    </xf>
    <xf numFmtId="9" fontId="3" fillId="2" borderId="11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right" vertical="center" wrapText="1"/>
    </xf>
    <xf numFmtId="1" fontId="3" fillId="5" borderId="16" xfId="0" applyNumberFormat="1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9" fontId="3" fillId="5" borderId="18" xfId="0" applyNumberFormat="1" applyFont="1" applyFill="1" applyBorder="1" applyAlignment="1">
      <alignment horizontal="center" vertical="center" wrapText="1"/>
    </xf>
    <xf numFmtId="9" fontId="3" fillId="4" borderId="17" xfId="0" applyNumberFormat="1" applyFont="1" applyFill="1" applyBorder="1" applyAlignment="1">
      <alignment horizontal="center" vertical="center" wrapText="1"/>
    </xf>
    <xf numFmtId="9" fontId="3" fillId="4" borderId="19" xfId="0" applyNumberFormat="1" applyFont="1" applyFill="1" applyBorder="1" applyAlignment="1">
      <alignment horizontal="center" vertical="center" wrapText="1"/>
    </xf>
    <xf numFmtId="3" fontId="3" fillId="7" borderId="17" xfId="0" applyNumberFormat="1" applyFont="1" applyFill="1" applyBorder="1" applyAlignment="1">
      <alignment horizontal="center" vertical="center" wrapText="1"/>
    </xf>
    <xf numFmtId="3" fontId="3" fillId="7" borderId="16" xfId="0" applyNumberFormat="1" applyFont="1" applyFill="1" applyBorder="1" applyAlignment="1">
      <alignment horizontal="center" vertical="center" wrapText="1"/>
    </xf>
    <xf numFmtId="3" fontId="3" fillId="3" borderId="20" xfId="0" applyNumberFormat="1" applyFont="1" applyFill="1" applyBorder="1" applyAlignment="1">
      <alignment horizontal="center" vertical="center" wrapText="1"/>
    </xf>
    <xf numFmtId="3" fontId="3" fillId="3" borderId="17" xfId="0" applyNumberFormat="1" applyFont="1" applyFill="1" applyBorder="1" applyAlignment="1">
      <alignment horizontal="center" vertical="center" wrapText="1"/>
    </xf>
    <xf numFmtId="3" fontId="3" fillId="3" borderId="18" xfId="0" applyNumberFormat="1" applyFont="1" applyFill="1" applyBorder="1" applyAlignment="1">
      <alignment horizontal="center" vertical="center" wrapText="1"/>
    </xf>
    <xf numFmtId="164" fontId="3" fillId="3" borderId="21" xfId="0" applyNumberFormat="1" applyFont="1" applyFill="1" applyBorder="1" applyAlignment="1">
      <alignment horizontal="center" vertical="center" wrapText="1"/>
    </xf>
    <xf numFmtId="164" fontId="3" fillId="3" borderId="20" xfId="0" applyNumberFormat="1" applyFont="1" applyFill="1" applyBorder="1" applyAlignment="1">
      <alignment horizontal="center" vertical="center" wrapText="1"/>
    </xf>
    <xf numFmtId="164" fontId="3" fillId="3" borderId="18" xfId="0" applyNumberFormat="1" applyFont="1" applyFill="1" applyBorder="1" applyAlignment="1">
      <alignment horizontal="center" vertical="center" wrapText="1"/>
    </xf>
    <xf numFmtId="164" fontId="3" fillId="3" borderId="22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right" vertical="center" wrapText="1"/>
    </xf>
    <xf numFmtId="1" fontId="3" fillId="2" borderId="15" xfId="0" applyNumberFormat="1" applyFont="1" applyFill="1" applyBorder="1" applyAlignment="1">
      <alignment horizontal="center" vertical="center" wrapText="1"/>
    </xf>
    <xf numFmtId="9" fontId="3" fillId="2" borderId="15" xfId="0" applyNumberFormat="1" applyFont="1" applyFill="1" applyBorder="1" applyAlignment="1">
      <alignment horizontal="center" vertical="center" wrapText="1"/>
    </xf>
    <xf numFmtId="3" fontId="3" fillId="2" borderId="15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9" fontId="3" fillId="6" borderId="15" xfId="0" applyNumberFormat="1" applyFont="1" applyFill="1" applyBorder="1" applyAlignment="1">
      <alignment horizontal="center" vertical="center" wrapText="1"/>
    </xf>
    <xf numFmtId="3" fontId="3" fillId="6" borderId="15" xfId="0" applyNumberFormat="1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 wrapText="1"/>
    </xf>
    <xf numFmtId="0" fontId="3" fillId="11" borderId="15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6" borderId="15" xfId="0" applyFont="1" applyFill="1" applyBorder="1" applyAlignment="1">
      <alignment horizontal="right" vertical="center"/>
    </xf>
    <xf numFmtId="1" fontId="3" fillId="6" borderId="15" xfId="0" applyNumberFormat="1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right" vertical="center"/>
    </xf>
    <xf numFmtId="1" fontId="3" fillId="2" borderId="15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right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9" fontId="3" fillId="2" borderId="16" xfId="0" applyNumberFormat="1" applyFont="1" applyFill="1" applyBorder="1" applyAlignment="1">
      <alignment horizontal="center" vertical="center" wrapText="1"/>
    </xf>
    <xf numFmtId="3" fontId="3" fillId="2" borderId="16" xfId="0" applyNumberFormat="1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 wrapText="1"/>
    </xf>
    <xf numFmtId="3" fontId="2" fillId="13" borderId="20" xfId="0" applyNumberFormat="1" applyFont="1" applyFill="1" applyBorder="1" applyAlignment="1">
      <alignment horizontal="center" vertical="center" wrapText="1"/>
    </xf>
    <xf numFmtId="9" fontId="3" fillId="2" borderId="0" xfId="0" applyNumberFormat="1" applyFont="1" applyFill="1" applyAlignment="1">
      <alignment horizontal="center" vertical="center" wrapText="1"/>
    </xf>
    <xf numFmtId="9" fontId="3" fillId="2" borderId="27" xfId="0" applyNumberFormat="1" applyFont="1" applyFill="1" applyBorder="1" applyAlignment="1">
      <alignment horizontal="center" vertical="center" wrapText="1"/>
    </xf>
    <xf numFmtId="9" fontId="3" fillId="2" borderId="26" xfId="0" applyNumberFormat="1" applyFont="1" applyFill="1" applyBorder="1" applyAlignment="1">
      <alignment horizontal="center" vertical="center" wrapText="1"/>
    </xf>
    <xf numFmtId="3" fontId="3" fillId="3" borderId="28" xfId="0" applyNumberFormat="1" applyFont="1" applyFill="1" applyBorder="1" applyAlignment="1">
      <alignment horizontal="center" vertical="center" wrapText="1"/>
    </xf>
    <xf numFmtId="9" fontId="3" fillId="3" borderId="15" xfId="0" applyNumberFormat="1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right" vertical="center"/>
    </xf>
    <xf numFmtId="1" fontId="1" fillId="6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right" vertical="center"/>
    </xf>
    <xf numFmtId="1" fontId="1" fillId="2" borderId="15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readingOrder="2"/>
    </xf>
    <xf numFmtId="0" fontId="3" fillId="2" borderId="0" xfId="0" applyFont="1" applyFill="1" applyAlignment="1">
      <alignment horizontal="center" vertical="center" wrapText="1" readingOrder="2"/>
    </xf>
    <xf numFmtId="164" fontId="3" fillId="2" borderId="27" xfId="0" applyNumberFormat="1" applyFont="1" applyFill="1" applyBorder="1" applyAlignment="1">
      <alignment horizontal="center" vertical="center" wrapText="1" readingOrder="2"/>
    </xf>
    <xf numFmtId="164" fontId="3" fillId="2" borderId="26" xfId="0" applyNumberFormat="1" applyFont="1" applyFill="1" applyBorder="1" applyAlignment="1">
      <alignment horizontal="center" vertical="center" wrapText="1" readingOrder="2"/>
    </xf>
    <xf numFmtId="0" fontId="3" fillId="2" borderId="16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5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 readingOrder="2"/>
    </xf>
    <xf numFmtId="164" fontId="1" fillId="2" borderId="15" xfId="0" applyNumberFormat="1" applyFont="1" applyFill="1" applyBorder="1" applyAlignment="1">
      <alignment horizontal="center" vertical="center" wrapText="1" readingOrder="2"/>
    </xf>
    <xf numFmtId="164" fontId="1" fillId="2" borderId="26" xfId="0" applyNumberFormat="1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 readingOrder="2"/>
    </xf>
    <xf numFmtId="9" fontId="1" fillId="0" borderId="0" xfId="0" applyNumberFormat="1" applyFont="1" applyAlignment="1">
      <alignment horizontal="center" vertical="center"/>
    </xf>
    <xf numFmtId="9" fontId="1" fillId="0" borderId="15" xfId="0" applyNumberFormat="1" applyFont="1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/>
    </xf>
    <xf numFmtId="164" fontId="3" fillId="13" borderId="15" xfId="0" applyNumberFormat="1" applyFont="1" applyFill="1" applyBorder="1" applyAlignment="1">
      <alignment horizontal="center" vertical="center" wrapText="1" readingOrder="2"/>
    </xf>
    <xf numFmtId="9" fontId="3" fillId="13" borderId="15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3" fontId="2" fillId="7" borderId="4" xfId="0" applyNumberFormat="1" applyFont="1" applyFill="1" applyBorder="1" applyAlignment="1">
      <alignment horizontal="center" vertical="center" wrapText="1"/>
    </xf>
    <xf numFmtId="3" fontId="2" fillId="7" borderId="5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3" fontId="3" fillId="7" borderId="4" xfId="0" applyNumberFormat="1" applyFont="1" applyFill="1" applyBorder="1" applyAlignment="1">
      <alignment horizontal="center" vertical="center" wrapText="1"/>
    </xf>
    <xf numFmtId="3" fontId="3" fillId="7" borderId="5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</cellXfs>
  <cellStyles count="1">
    <cellStyle name="Normal" xfId="0" builtinId="0"/>
  </cellStyles>
  <dxfs count="7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1" formatCode="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" formatCode="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5:V89" totalsRowShown="0" headerRowDxfId="72" dataDxfId="71">
  <autoFilter ref="A5:V89"/>
  <tableColumns count="22">
    <tableColumn id="1" name="Column1" dataDxfId="70"/>
    <tableColumn id="2" name="Column2" dataDxfId="69"/>
    <tableColumn id="3" name="Column3" dataDxfId="68"/>
    <tableColumn id="4" name="Column4" dataDxfId="67"/>
    <tableColumn id="5" name="Column5" dataDxfId="66"/>
    <tableColumn id="6" name="Column6" dataDxfId="65"/>
    <tableColumn id="7" name="Column7" dataDxfId="64"/>
    <tableColumn id="8" name="Column8" dataDxfId="63"/>
    <tableColumn id="9" name="Column9" dataDxfId="62"/>
    <tableColumn id="19" name="Column19" dataDxfId="61"/>
    <tableColumn id="20" name="Column20" dataDxfId="60"/>
    <tableColumn id="21" name="Column21" dataDxfId="59"/>
    <tableColumn id="22" name="Column22" dataDxfId="58"/>
    <tableColumn id="23" name="Column23" dataDxfId="57">
      <calculatedColumnFormula>L6+M6</calculatedColumnFormula>
    </tableColumn>
    <tableColumn id="24" name="Column24" dataDxfId="56">
      <calculatedColumnFormula>L6*I6</calculatedColumnFormula>
    </tableColumn>
    <tableColumn id="31" name="Column31" dataDxfId="55">
      <calculatedColumnFormula>(N6*85%)*J6</calculatedColumnFormula>
    </tableColumn>
    <tableColumn id="32" name="Column32" dataDxfId="54">
      <calculatedColumnFormula>L6*K6</calculatedColumnFormula>
    </tableColumn>
    <tableColumn id="33" name="Column33" dataDxfId="53">
      <calculatedColumnFormula>O6/N6</calculatedColumnFormula>
    </tableColumn>
    <tableColumn id="40" name="Column40" dataDxfId="52">
      <calculatedColumnFormula>P6/N6</calculatedColumnFormula>
    </tableColumn>
    <tableColumn id="41" name="Column41" dataDxfId="51">
      <calculatedColumnFormula>Q6/N6</calculatedColumnFormula>
    </tableColumn>
    <tableColumn id="42" name="Column42" dataDxfId="50">
      <calculatedColumnFormula>SUM(R6:T6)</calculatedColumnFormula>
    </tableColumn>
    <tableColumn id="43" name="Column43" dataDxfId="49">
      <calculatedColumnFormula>N6*U6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5:X58" totalsRowCount="1" headerRowDxfId="48" dataDxfId="47">
  <autoFilter ref="A5:X57"/>
  <sortState ref="A6:W57">
    <sortCondition descending="1" ref="W5:W58"/>
  </sortState>
  <tableColumns count="24">
    <tableColumn id="1" name="Column1" dataDxfId="46" totalsRowDxfId="45"/>
    <tableColumn id="2" name="Column2" dataDxfId="44" totalsRowDxfId="43"/>
    <tableColumn id="3" name="Column3" dataDxfId="42" totalsRowDxfId="41"/>
    <tableColumn id="4" name="Column4" dataDxfId="40" totalsRowDxfId="39"/>
    <tableColumn id="5" name="Column5" dataDxfId="38" totalsRowDxfId="37"/>
    <tableColumn id="6" name="Column6" dataDxfId="36" totalsRowDxfId="35"/>
    <tableColumn id="7" name="Column7" dataDxfId="34" totalsRowDxfId="33"/>
    <tableColumn id="8" name="Column8" dataDxfId="32" totalsRowDxfId="31"/>
    <tableColumn id="9" name="Column9" dataDxfId="30" totalsRowDxfId="29"/>
    <tableColumn id="19" name="Column19" dataDxfId="28" totalsRowDxfId="27"/>
    <tableColumn id="20" name="Column20" dataDxfId="26" totalsRowDxfId="25"/>
    <tableColumn id="21" name="Column21" dataDxfId="24" totalsRowDxfId="23"/>
    <tableColumn id="22" name="Column22" dataDxfId="22" totalsRowDxfId="21"/>
    <tableColumn id="23" name="Column23" dataDxfId="20" totalsRowDxfId="19">
      <calculatedColumnFormula>L6+M6</calculatedColumnFormula>
    </tableColumn>
    <tableColumn id="24" name="Column24" dataDxfId="18" totalsRowDxfId="17">
      <calculatedColumnFormula>L6*I6</calculatedColumnFormula>
    </tableColumn>
    <tableColumn id="31" name="Column31" dataDxfId="16" totalsRowDxfId="15">
      <calculatedColumnFormula>(N6*85%)*J6</calculatedColumnFormula>
    </tableColumn>
    <tableColumn id="32" name="Column32" dataDxfId="14" totalsRowDxfId="13">
      <calculatedColumnFormula>L6*K6</calculatedColumnFormula>
    </tableColumn>
    <tableColumn id="33" name="Column33" dataDxfId="12" totalsRowDxfId="11">
      <calculatedColumnFormula>O6/N6</calculatedColumnFormula>
    </tableColumn>
    <tableColumn id="40" name="Column40" dataDxfId="10" totalsRowDxfId="9">
      <calculatedColumnFormula>P6/N6</calculatedColumnFormula>
    </tableColumn>
    <tableColumn id="41" name="Column41" dataDxfId="8" totalsRowDxfId="7">
      <calculatedColumnFormula>Q6/N6</calculatedColumnFormula>
    </tableColumn>
    <tableColumn id="42" name="Column42" dataDxfId="6" totalsRowDxfId="5">
      <calculatedColumnFormula>SUM(R6:T6)</calculatedColumnFormula>
    </tableColumn>
    <tableColumn id="43" name="Column43" totalsRowFunction="custom" totalsRowDxfId="4">
      <calculatedColumnFormula>N6*U6</calculatedColumnFormula>
      <totalsRowFormula>SUM(Table13[Column43])</totalsRowFormula>
    </tableColumn>
    <tableColumn id="10" name="Column44" dataDxfId="3" totalsRowDxfId="2">
      <calculatedColumnFormula>Table13[[#This Row],[Column42]]</calculatedColumnFormula>
    </tableColumn>
    <tableColumn id="11" name="Column45" dataDxfId="1" totalsRow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9"/>
  <sheetViews>
    <sheetView rightToLeft="1" zoomScale="78" zoomScaleNormal="78" workbookViewId="0">
      <pane ySplit="4" topLeftCell="A8" activePane="bottomLeft" state="frozen"/>
      <selection pane="bottomLeft" activeCell="F1" sqref="F1"/>
    </sheetView>
  </sheetViews>
  <sheetFormatPr defaultColWidth="9.140625" defaultRowHeight="29.25" customHeight="1"/>
  <cols>
    <col min="1" max="1" width="10" style="23" customWidth="1"/>
    <col min="2" max="2" width="11.7109375" style="14" customWidth="1"/>
    <col min="3" max="3" width="13.140625" style="14" customWidth="1"/>
    <col min="4" max="4" width="20.42578125" style="1" customWidth="1"/>
    <col min="5" max="5" width="25.7109375" style="23" customWidth="1"/>
    <col min="6" max="6" width="8.42578125" style="23" customWidth="1"/>
    <col min="7" max="7" width="10.5703125" style="23" customWidth="1"/>
    <col min="8" max="8" width="9.140625" style="23" customWidth="1"/>
    <col min="9" max="9" width="10.5703125" style="33" customWidth="1"/>
    <col min="10" max="10" width="7.140625" style="33" customWidth="1"/>
    <col min="11" max="11" width="8.85546875" style="33" customWidth="1"/>
    <col min="12" max="12" width="14.7109375" style="104" customWidth="1"/>
    <col min="13" max="13" width="14.42578125" style="104" customWidth="1"/>
    <col min="14" max="14" width="14.5703125" style="104" customWidth="1"/>
    <col min="15" max="15" width="12.7109375" style="104" customWidth="1"/>
    <col min="16" max="16" width="8.140625" style="104" customWidth="1"/>
    <col min="17" max="17" width="7.85546875" style="104" customWidth="1"/>
    <col min="18" max="18" width="14.5703125" style="108" customWidth="1"/>
    <col min="19" max="19" width="8.140625" style="108" customWidth="1"/>
    <col min="20" max="20" width="8.42578125" style="108" customWidth="1"/>
    <col min="21" max="21" width="11.42578125" style="108" customWidth="1"/>
    <col min="22" max="22" width="12.140625" style="104" customWidth="1"/>
    <col min="23" max="25" width="13.85546875" style="23" customWidth="1"/>
    <col min="26" max="16384" width="9.140625" style="23"/>
  </cols>
  <sheetData>
    <row r="1" spans="1:22" ht="96" customHeight="1" thickBot="1">
      <c r="B1" s="18" t="s">
        <v>22</v>
      </c>
      <c r="C1" s="19" t="s">
        <v>52</v>
      </c>
      <c r="D1" s="20" t="s">
        <v>23</v>
      </c>
      <c r="E1" s="27">
        <v>4002</v>
      </c>
      <c r="F1" s="28" t="s">
        <v>206</v>
      </c>
      <c r="G1" s="29" t="s">
        <v>207</v>
      </c>
      <c r="H1" s="30" t="s">
        <v>208</v>
      </c>
      <c r="I1" s="31" t="s">
        <v>209</v>
      </c>
      <c r="J1" s="32" t="s">
        <v>210</v>
      </c>
      <c r="M1" s="105"/>
      <c r="R1" s="104"/>
      <c r="S1" s="104"/>
      <c r="T1" s="104"/>
      <c r="U1" s="104"/>
    </row>
    <row r="2" spans="1:22" s="36" customFormat="1" ht="34.5" customHeight="1" thickBot="1">
      <c r="B2" s="128" t="s">
        <v>27</v>
      </c>
      <c r="C2" s="129"/>
      <c r="D2" s="130"/>
      <c r="E2" s="37"/>
      <c r="I2" s="38" t="s">
        <v>13</v>
      </c>
      <c r="J2" s="39" t="s">
        <v>29</v>
      </c>
      <c r="K2" s="40" t="s">
        <v>13</v>
      </c>
      <c r="L2" s="106"/>
      <c r="M2" s="106"/>
      <c r="N2" s="106"/>
      <c r="O2" s="106"/>
      <c r="P2" s="106"/>
      <c r="Q2" s="106"/>
      <c r="R2" s="107"/>
      <c r="S2" s="107"/>
      <c r="T2" s="107"/>
      <c r="U2" s="107"/>
      <c r="V2" s="106"/>
    </row>
    <row r="3" spans="1:22" ht="56.25" customHeight="1">
      <c r="A3" s="141" t="s">
        <v>11</v>
      </c>
      <c r="B3" s="142"/>
      <c r="C3" s="142"/>
      <c r="D3" s="142"/>
      <c r="E3" s="142"/>
      <c r="F3" s="142"/>
      <c r="G3" s="142"/>
      <c r="H3" s="142"/>
      <c r="I3" s="143"/>
      <c r="J3" s="144" t="s">
        <v>24</v>
      </c>
      <c r="K3" s="145"/>
      <c r="L3" s="131" t="s">
        <v>12</v>
      </c>
      <c r="M3" s="132"/>
      <c r="N3" s="132"/>
      <c r="O3" s="133" t="s">
        <v>17</v>
      </c>
      <c r="P3" s="134"/>
      <c r="Q3" s="135"/>
      <c r="R3" s="136" t="s">
        <v>18</v>
      </c>
      <c r="S3" s="137"/>
      <c r="T3" s="138"/>
      <c r="U3" s="139" t="s">
        <v>19</v>
      </c>
      <c r="V3" s="140"/>
    </row>
    <row r="4" spans="1:22" ht="61.5" customHeight="1">
      <c r="A4" s="43" t="s">
        <v>0</v>
      </c>
      <c r="B4" s="21" t="s">
        <v>3</v>
      </c>
      <c r="C4" s="21" t="s">
        <v>2</v>
      </c>
      <c r="D4" s="22" t="s">
        <v>4</v>
      </c>
      <c r="E4" s="46" t="s">
        <v>5</v>
      </c>
      <c r="F4" s="46" t="s">
        <v>9</v>
      </c>
      <c r="G4" s="46" t="s">
        <v>7</v>
      </c>
      <c r="H4" s="46" t="s">
        <v>6</v>
      </c>
      <c r="I4" s="47" t="s">
        <v>8</v>
      </c>
      <c r="J4" s="48" t="s">
        <v>25</v>
      </c>
      <c r="K4" s="49" t="s">
        <v>10</v>
      </c>
      <c r="L4" s="11" t="s">
        <v>13</v>
      </c>
      <c r="M4" s="12" t="s">
        <v>14</v>
      </c>
      <c r="N4" s="2" t="s">
        <v>15</v>
      </c>
      <c r="O4" s="3" t="s">
        <v>16</v>
      </c>
      <c r="P4" s="2" t="s">
        <v>1</v>
      </c>
      <c r="Q4" s="4" t="s">
        <v>26</v>
      </c>
      <c r="R4" s="5" t="s">
        <v>16</v>
      </c>
      <c r="S4" s="6" t="s">
        <v>1</v>
      </c>
      <c r="T4" s="7" t="s">
        <v>28</v>
      </c>
      <c r="U4" s="8" t="s">
        <v>20</v>
      </c>
      <c r="V4" s="9" t="s">
        <v>21</v>
      </c>
    </row>
    <row r="5" spans="1:22" s="59" customFormat="1" ht="30" customHeight="1">
      <c r="A5" s="59" t="s">
        <v>30</v>
      </c>
      <c r="B5" s="13" t="s">
        <v>31</v>
      </c>
      <c r="C5" s="13" t="s">
        <v>32</v>
      </c>
      <c r="D5" s="10" t="s">
        <v>33</v>
      </c>
      <c r="E5" s="59" t="s">
        <v>34</v>
      </c>
      <c r="F5" s="59" t="s">
        <v>35</v>
      </c>
      <c r="G5" s="59" t="s">
        <v>36</v>
      </c>
      <c r="H5" s="59" t="s">
        <v>37</v>
      </c>
      <c r="I5" s="62" t="s">
        <v>38</v>
      </c>
      <c r="J5" s="62" t="s">
        <v>39</v>
      </c>
      <c r="K5" s="62" t="s">
        <v>40</v>
      </c>
      <c r="L5" s="16" t="s">
        <v>41</v>
      </c>
      <c r="M5" s="16" t="s">
        <v>42</v>
      </c>
      <c r="N5" s="16" t="s">
        <v>43</v>
      </c>
      <c r="O5" s="16" t="s">
        <v>44</v>
      </c>
      <c r="P5" s="16" t="s">
        <v>45</v>
      </c>
      <c r="Q5" s="16" t="s">
        <v>46</v>
      </c>
      <c r="R5" s="17" t="s">
        <v>47</v>
      </c>
      <c r="S5" s="17" t="s">
        <v>48</v>
      </c>
      <c r="T5" s="17" t="s">
        <v>49</v>
      </c>
      <c r="U5" s="17" t="s">
        <v>50</v>
      </c>
      <c r="V5" s="16" t="s">
        <v>51</v>
      </c>
    </row>
    <row r="6" spans="1:22" s="68" customFormat="1" ht="30" customHeight="1">
      <c r="A6" s="65">
        <v>1</v>
      </c>
      <c r="B6" s="100" t="s">
        <v>53</v>
      </c>
      <c r="C6" s="100" t="s">
        <v>110</v>
      </c>
      <c r="D6" s="101">
        <v>99137135170060</v>
      </c>
      <c r="E6" s="77" t="s">
        <v>111</v>
      </c>
      <c r="F6" s="79">
        <v>9</v>
      </c>
      <c r="G6" s="68">
        <v>9</v>
      </c>
      <c r="H6" s="80">
        <v>19.22</v>
      </c>
      <c r="I6" s="66">
        <v>0.2</v>
      </c>
      <c r="J6" s="66"/>
      <c r="K6" s="66"/>
      <c r="L6" s="15">
        <v>3614638</v>
      </c>
      <c r="M6" s="15">
        <v>5519041</v>
      </c>
      <c r="N6" s="16">
        <f t="shared" ref="N6:N37" si="0">L6+M6</f>
        <v>9133679</v>
      </c>
      <c r="O6" s="16">
        <f t="shared" ref="O6:O37" si="1">L6*I6</f>
        <v>722927.60000000009</v>
      </c>
      <c r="P6" s="16">
        <f t="shared" ref="P6:P37" si="2">(N6*85%)*J6</f>
        <v>0</v>
      </c>
      <c r="Q6" s="16">
        <f t="shared" ref="Q6:Q37" si="3">L6*K6</f>
        <v>0</v>
      </c>
      <c r="R6" s="17">
        <f t="shared" ref="R6:R37" si="4">O6/N6</f>
        <v>7.9149661379603997E-2</v>
      </c>
      <c r="S6" s="17">
        <f t="shared" ref="S6:S37" si="5">P6/N6</f>
        <v>0</v>
      </c>
      <c r="T6" s="17">
        <f t="shared" ref="T6:T37" si="6">Q6/N6</f>
        <v>0</v>
      </c>
      <c r="U6" s="17">
        <f t="shared" ref="U6:U37" si="7">SUM(R6:T6)</f>
        <v>7.9149661379603997E-2</v>
      </c>
      <c r="V6" s="16">
        <f t="shared" ref="V6:V37" si="8">N6*U6</f>
        <v>722927.60000000009</v>
      </c>
    </row>
    <row r="7" spans="1:22" s="59" customFormat="1" ht="30" customHeight="1">
      <c r="A7" s="69">
        <v>2</v>
      </c>
      <c r="B7" s="102" t="s">
        <v>54</v>
      </c>
      <c r="C7" s="102" t="s">
        <v>112</v>
      </c>
      <c r="D7" s="103">
        <v>99137135170018</v>
      </c>
      <c r="E7" s="81" t="s">
        <v>113</v>
      </c>
      <c r="F7" s="83">
        <v>14</v>
      </c>
      <c r="G7" s="59">
        <v>14</v>
      </c>
      <c r="H7" s="84">
        <v>19.14</v>
      </c>
      <c r="I7" s="62">
        <v>0.2</v>
      </c>
      <c r="J7" s="62"/>
      <c r="K7" s="62"/>
      <c r="L7" s="16">
        <v>4819517</v>
      </c>
      <c r="M7" s="16">
        <v>8100314</v>
      </c>
      <c r="N7" s="16">
        <f t="shared" si="0"/>
        <v>12919831</v>
      </c>
      <c r="O7" s="16">
        <f t="shared" si="1"/>
        <v>963903.4</v>
      </c>
      <c r="P7" s="16">
        <f t="shared" si="2"/>
        <v>0</v>
      </c>
      <c r="Q7" s="16">
        <f t="shared" si="3"/>
        <v>0</v>
      </c>
      <c r="R7" s="17">
        <f t="shared" si="4"/>
        <v>7.4606502205795108E-2</v>
      </c>
      <c r="S7" s="17">
        <f t="shared" si="5"/>
        <v>0</v>
      </c>
      <c r="T7" s="17">
        <f t="shared" si="6"/>
        <v>0</v>
      </c>
      <c r="U7" s="17">
        <f t="shared" si="7"/>
        <v>7.4606502205795108E-2</v>
      </c>
      <c r="V7" s="16">
        <f t="shared" si="8"/>
        <v>963903.4</v>
      </c>
    </row>
    <row r="8" spans="1:22" s="59" customFormat="1" ht="30" customHeight="1">
      <c r="A8" s="65">
        <v>3</v>
      </c>
      <c r="B8" s="102" t="s">
        <v>55</v>
      </c>
      <c r="C8" s="102" t="s">
        <v>114</v>
      </c>
      <c r="D8" s="103">
        <v>99137135170022</v>
      </c>
      <c r="E8" s="81" t="s">
        <v>113</v>
      </c>
      <c r="F8" s="83">
        <v>14</v>
      </c>
      <c r="G8" s="59">
        <v>14</v>
      </c>
      <c r="H8" s="84">
        <v>18.28</v>
      </c>
      <c r="I8" s="62">
        <v>0.15</v>
      </c>
      <c r="J8" s="62"/>
      <c r="K8" s="62"/>
      <c r="L8" s="16">
        <v>4819517</v>
      </c>
      <c r="M8" s="16">
        <v>8100314</v>
      </c>
      <c r="N8" s="16">
        <f t="shared" si="0"/>
        <v>12919831</v>
      </c>
      <c r="O8" s="16">
        <f t="shared" si="1"/>
        <v>722927.54999999993</v>
      </c>
      <c r="P8" s="16">
        <f t="shared" si="2"/>
        <v>0</v>
      </c>
      <c r="Q8" s="16">
        <f t="shared" si="3"/>
        <v>0</v>
      </c>
      <c r="R8" s="17">
        <f t="shared" si="4"/>
        <v>5.5954876654346328E-2</v>
      </c>
      <c r="S8" s="17">
        <f t="shared" si="5"/>
        <v>0</v>
      </c>
      <c r="T8" s="17">
        <f t="shared" si="6"/>
        <v>0</v>
      </c>
      <c r="U8" s="17">
        <f t="shared" si="7"/>
        <v>5.5954876654346328E-2</v>
      </c>
      <c r="V8" s="16">
        <f t="shared" si="8"/>
        <v>722927.54999999993</v>
      </c>
    </row>
    <row r="9" spans="1:22" s="59" customFormat="1" ht="30" customHeight="1">
      <c r="A9" s="65">
        <v>4</v>
      </c>
      <c r="B9" s="102" t="s">
        <v>56</v>
      </c>
      <c r="C9" s="102" t="s">
        <v>115</v>
      </c>
      <c r="D9" s="103">
        <v>99137135170105</v>
      </c>
      <c r="E9" s="81" t="s">
        <v>113</v>
      </c>
      <c r="F9" s="83">
        <v>14</v>
      </c>
      <c r="G9" s="59">
        <v>14</v>
      </c>
      <c r="H9" s="84">
        <v>18.21</v>
      </c>
      <c r="I9" s="62">
        <v>0.1</v>
      </c>
      <c r="J9" s="62"/>
      <c r="K9" s="62"/>
      <c r="L9" s="16">
        <v>4819517</v>
      </c>
      <c r="M9" s="16">
        <v>8040892</v>
      </c>
      <c r="N9" s="16">
        <f t="shared" si="0"/>
        <v>12860409</v>
      </c>
      <c r="O9" s="16">
        <f t="shared" si="1"/>
        <v>481951.7</v>
      </c>
      <c r="P9" s="16">
        <f t="shared" si="2"/>
        <v>0</v>
      </c>
      <c r="Q9" s="16">
        <f t="shared" si="3"/>
        <v>0</v>
      </c>
      <c r="R9" s="17">
        <f t="shared" si="4"/>
        <v>3.7475612167544595E-2</v>
      </c>
      <c r="S9" s="17">
        <f t="shared" si="5"/>
        <v>0</v>
      </c>
      <c r="T9" s="17">
        <f t="shared" si="6"/>
        <v>0</v>
      </c>
      <c r="U9" s="17">
        <f t="shared" si="7"/>
        <v>3.7475612167544595E-2</v>
      </c>
      <c r="V9" s="16">
        <f t="shared" si="8"/>
        <v>481951.7</v>
      </c>
    </row>
    <row r="10" spans="1:22" s="68" customFormat="1" ht="30" customHeight="1">
      <c r="A10" s="65">
        <v>5</v>
      </c>
      <c r="B10" s="100" t="s">
        <v>57</v>
      </c>
      <c r="C10" s="100" t="s">
        <v>116</v>
      </c>
      <c r="D10" s="101">
        <v>99137135170024</v>
      </c>
      <c r="E10" s="77" t="s">
        <v>117</v>
      </c>
      <c r="F10" s="79">
        <v>14</v>
      </c>
      <c r="G10" s="68">
        <v>14</v>
      </c>
      <c r="H10" s="80">
        <v>20</v>
      </c>
      <c r="I10" s="66">
        <v>0.2</v>
      </c>
      <c r="J10" s="66"/>
      <c r="K10" s="66"/>
      <c r="L10" s="15">
        <v>4819517</v>
      </c>
      <c r="M10" s="15">
        <v>7513893</v>
      </c>
      <c r="N10" s="16">
        <f t="shared" si="0"/>
        <v>12333410</v>
      </c>
      <c r="O10" s="16">
        <f t="shared" si="1"/>
        <v>963903.4</v>
      </c>
      <c r="P10" s="16">
        <f t="shared" si="2"/>
        <v>0</v>
      </c>
      <c r="Q10" s="16">
        <f t="shared" si="3"/>
        <v>0</v>
      </c>
      <c r="R10" s="17">
        <f t="shared" si="4"/>
        <v>7.8153843908537871E-2</v>
      </c>
      <c r="S10" s="17">
        <f t="shared" si="5"/>
        <v>0</v>
      </c>
      <c r="T10" s="17">
        <f t="shared" si="6"/>
        <v>0</v>
      </c>
      <c r="U10" s="17">
        <f t="shared" si="7"/>
        <v>7.8153843908537871E-2</v>
      </c>
      <c r="V10" s="16">
        <f t="shared" si="8"/>
        <v>963903.4</v>
      </c>
    </row>
    <row r="11" spans="1:22" s="68" customFormat="1" ht="30" customHeight="1">
      <c r="A11" s="65">
        <v>6</v>
      </c>
      <c r="B11" s="100" t="s">
        <v>58</v>
      </c>
      <c r="C11" s="100" t="s">
        <v>118</v>
      </c>
      <c r="D11" s="101">
        <v>99137135170011</v>
      </c>
      <c r="E11" s="77" t="s">
        <v>117</v>
      </c>
      <c r="F11" s="79">
        <v>14</v>
      </c>
      <c r="G11" s="68">
        <v>14</v>
      </c>
      <c r="H11" s="80">
        <v>19.420000000000002</v>
      </c>
      <c r="I11" s="66">
        <v>0.15</v>
      </c>
      <c r="J11" s="66"/>
      <c r="K11" s="66"/>
      <c r="L11" s="15">
        <v>4819517</v>
      </c>
      <c r="M11" s="15">
        <v>7513893</v>
      </c>
      <c r="N11" s="16">
        <f t="shared" si="0"/>
        <v>12333410</v>
      </c>
      <c r="O11" s="16">
        <f t="shared" si="1"/>
        <v>722927.54999999993</v>
      </c>
      <c r="P11" s="16">
        <f t="shared" si="2"/>
        <v>0</v>
      </c>
      <c r="Q11" s="16">
        <f t="shared" si="3"/>
        <v>0</v>
      </c>
      <c r="R11" s="17">
        <f t="shared" si="4"/>
        <v>5.8615382931403393E-2</v>
      </c>
      <c r="S11" s="17">
        <f t="shared" si="5"/>
        <v>0</v>
      </c>
      <c r="T11" s="17">
        <f t="shared" si="6"/>
        <v>0</v>
      </c>
      <c r="U11" s="17">
        <f t="shared" si="7"/>
        <v>5.8615382931403393E-2</v>
      </c>
      <c r="V11" s="16">
        <f t="shared" si="8"/>
        <v>722927.54999999993</v>
      </c>
    </row>
    <row r="12" spans="1:22" s="68" customFormat="1" ht="30" customHeight="1">
      <c r="A12" s="69">
        <v>7</v>
      </c>
      <c r="B12" s="100" t="s">
        <v>59</v>
      </c>
      <c r="C12" s="100" t="s">
        <v>119</v>
      </c>
      <c r="D12" s="101">
        <v>99137135170101</v>
      </c>
      <c r="E12" s="77" t="s">
        <v>117</v>
      </c>
      <c r="F12" s="79">
        <v>16</v>
      </c>
      <c r="G12" s="68">
        <v>16</v>
      </c>
      <c r="H12" s="80">
        <v>18.68</v>
      </c>
      <c r="I12" s="66">
        <v>0.1</v>
      </c>
      <c r="J12" s="66"/>
      <c r="K12" s="66"/>
      <c r="L12" s="15">
        <v>4819517</v>
      </c>
      <c r="M12" s="15">
        <v>8182721</v>
      </c>
      <c r="N12" s="16">
        <f t="shared" si="0"/>
        <v>13002238</v>
      </c>
      <c r="O12" s="16">
        <f t="shared" si="1"/>
        <v>481951.7</v>
      </c>
      <c r="P12" s="16">
        <f t="shared" si="2"/>
        <v>0</v>
      </c>
      <c r="Q12" s="16">
        <f t="shared" si="3"/>
        <v>0</v>
      </c>
      <c r="R12" s="17">
        <f t="shared" si="4"/>
        <v>3.7066826495561762E-2</v>
      </c>
      <c r="S12" s="17">
        <f t="shared" si="5"/>
        <v>0</v>
      </c>
      <c r="T12" s="17">
        <f t="shared" si="6"/>
        <v>0</v>
      </c>
      <c r="U12" s="17">
        <f t="shared" si="7"/>
        <v>3.7066826495561762E-2</v>
      </c>
      <c r="V12" s="16">
        <f t="shared" si="8"/>
        <v>481951.69999999995</v>
      </c>
    </row>
    <row r="13" spans="1:22" s="59" customFormat="1" ht="30" customHeight="1">
      <c r="A13" s="65">
        <v>8</v>
      </c>
      <c r="B13" s="102" t="s">
        <v>60</v>
      </c>
      <c r="C13" s="102" t="s">
        <v>120</v>
      </c>
      <c r="D13" s="103">
        <v>99137135170084</v>
      </c>
      <c r="E13" s="81" t="s">
        <v>121</v>
      </c>
      <c r="F13" s="83">
        <v>20</v>
      </c>
      <c r="G13" s="59">
        <v>20</v>
      </c>
      <c r="H13" s="84">
        <v>18.52</v>
      </c>
      <c r="I13" s="62">
        <v>0.2</v>
      </c>
      <c r="J13" s="62"/>
      <c r="K13" s="62"/>
      <c r="L13" s="16">
        <v>4819517</v>
      </c>
      <c r="M13" s="16">
        <v>7840120</v>
      </c>
      <c r="N13" s="16">
        <f t="shared" si="0"/>
        <v>12659637</v>
      </c>
      <c r="O13" s="16">
        <f t="shared" si="1"/>
        <v>963903.4</v>
      </c>
      <c r="P13" s="16">
        <f t="shared" si="2"/>
        <v>0</v>
      </c>
      <c r="Q13" s="16">
        <f t="shared" si="3"/>
        <v>0</v>
      </c>
      <c r="R13" s="17">
        <f t="shared" si="4"/>
        <v>7.6139892478749596E-2</v>
      </c>
      <c r="S13" s="17">
        <f t="shared" si="5"/>
        <v>0</v>
      </c>
      <c r="T13" s="17">
        <f t="shared" si="6"/>
        <v>0</v>
      </c>
      <c r="U13" s="17">
        <f t="shared" si="7"/>
        <v>7.6139892478749596E-2</v>
      </c>
      <c r="V13" s="16">
        <f t="shared" si="8"/>
        <v>963903.40000000014</v>
      </c>
    </row>
    <row r="14" spans="1:22" s="59" customFormat="1" ht="30" customHeight="1">
      <c r="A14" s="69">
        <v>9</v>
      </c>
      <c r="B14" s="102" t="s">
        <v>61</v>
      </c>
      <c r="C14" s="102" t="s">
        <v>122</v>
      </c>
      <c r="D14" s="103">
        <v>99137135170001</v>
      </c>
      <c r="E14" s="81" t="s">
        <v>121</v>
      </c>
      <c r="F14" s="83">
        <v>18</v>
      </c>
      <c r="G14" s="59">
        <v>18</v>
      </c>
      <c r="H14" s="84">
        <v>17.71</v>
      </c>
      <c r="I14" s="62">
        <v>0.15</v>
      </c>
      <c r="J14" s="62"/>
      <c r="K14" s="62"/>
      <c r="L14" s="16">
        <v>4819517</v>
      </c>
      <c r="M14" s="16">
        <v>8982289</v>
      </c>
      <c r="N14" s="16">
        <f t="shared" si="0"/>
        <v>13801806</v>
      </c>
      <c r="O14" s="16">
        <f t="shared" si="1"/>
        <v>722927.54999999993</v>
      </c>
      <c r="P14" s="16">
        <f t="shared" si="2"/>
        <v>0</v>
      </c>
      <c r="Q14" s="16">
        <f t="shared" si="3"/>
        <v>0</v>
      </c>
      <c r="R14" s="17">
        <f t="shared" si="4"/>
        <v>5.2379199504760457E-2</v>
      </c>
      <c r="S14" s="17">
        <f t="shared" si="5"/>
        <v>0</v>
      </c>
      <c r="T14" s="17">
        <f t="shared" si="6"/>
        <v>0</v>
      </c>
      <c r="U14" s="17">
        <f t="shared" si="7"/>
        <v>5.2379199504760457E-2</v>
      </c>
      <c r="V14" s="16">
        <f t="shared" si="8"/>
        <v>722927.54999999993</v>
      </c>
    </row>
    <row r="15" spans="1:22" s="59" customFormat="1" ht="30" customHeight="1">
      <c r="A15" s="65">
        <v>10</v>
      </c>
      <c r="B15" s="102" t="s">
        <v>62</v>
      </c>
      <c r="C15" s="102" t="s">
        <v>123</v>
      </c>
      <c r="D15" s="103">
        <v>99137135170117</v>
      </c>
      <c r="E15" s="81" t="s">
        <v>121</v>
      </c>
      <c r="F15" s="83">
        <v>16</v>
      </c>
      <c r="G15" s="59">
        <v>16</v>
      </c>
      <c r="H15" s="84">
        <v>17.510000000000002</v>
      </c>
      <c r="I15" s="62">
        <v>0.1</v>
      </c>
      <c r="J15" s="62"/>
      <c r="K15" s="62"/>
      <c r="L15" s="16">
        <v>4819517</v>
      </c>
      <c r="M15" s="16">
        <v>8372883</v>
      </c>
      <c r="N15" s="16">
        <f t="shared" si="0"/>
        <v>13192400</v>
      </c>
      <c r="O15" s="16">
        <f t="shared" si="1"/>
        <v>481951.7</v>
      </c>
      <c r="P15" s="16">
        <f t="shared" si="2"/>
        <v>0</v>
      </c>
      <c r="Q15" s="16">
        <f t="shared" si="3"/>
        <v>0</v>
      </c>
      <c r="R15" s="17">
        <f t="shared" si="4"/>
        <v>3.6532526303022957E-2</v>
      </c>
      <c r="S15" s="17">
        <f t="shared" si="5"/>
        <v>0</v>
      </c>
      <c r="T15" s="17">
        <f t="shared" si="6"/>
        <v>0</v>
      </c>
      <c r="U15" s="17">
        <f t="shared" si="7"/>
        <v>3.6532526303022957E-2</v>
      </c>
      <c r="V15" s="16">
        <f t="shared" si="8"/>
        <v>481951.70000000007</v>
      </c>
    </row>
    <row r="16" spans="1:22" s="68" customFormat="1" ht="30" customHeight="1">
      <c r="A16" s="65">
        <v>11</v>
      </c>
      <c r="B16" s="100" t="s">
        <v>63</v>
      </c>
      <c r="C16" s="100" t="s">
        <v>124</v>
      </c>
      <c r="D16" s="101">
        <v>99137135170004</v>
      </c>
      <c r="E16" s="77" t="s">
        <v>125</v>
      </c>
      <c r="F16" s="79">
        <v>16</v>
      </c>
      <c r="G16" s="68">
        <v>16</v>
      </c>
      <c r="H16" s="80">
        <v>18.059999999999999</v>
      </c>
      <c r="I16" s="66">
        <v>0.2</v>
      </c>
      <c r="J16" s="66"/>
      <c r="K16" s="66"/>
      <c r="L16" s="15">
        <v>4819517</v>
      </c>
      <c r="M16" s="15">
        <v>8210552</v>
      </c>
      <c r="N16" s="16">
        <f t="shared" si="0"/>
        <v>13030069</v>
      </c>
      <c r="O16" s="16">
        <f t="shared" si="1"/>
        <v>963903.4</v>
      </c>
      <c r="P16" s="16">
        <f t="shared" si="2"/>
        <v>0</v>
      </c>
      <c r="Q16" s="16">
        <f t="shared" si="3"/>
        <v>0</v>
      </c>
      <c r="R16" s="17">
        <f t="shared" si="4"/>
        <v>7.3975310491448662E-2</v>
      </c>
      <c r="S16" s="17">
        <f t="shared" si="5"/>
        <v>0</v>
      </c>
      <c r="T16" s="17">
        <f t="shared" si="6"/>
        <v>0</v>
      </c>
      <c r="U16" s="17">
        <f t="shared" si="7"/>
        <v>7.3975310491448662E-2</v>
      </c>
      <c r="V16" s="16">
        <f t="shared" si="8"/>
        <v>963903.4</v>
      </c>
    </row>
    <row r="17" spans="1:22" s="68" customFormat="1" ht="30" customHeight="1">
      <c r="A17" s="65">
        <v>12</v>
      </c>
      <c r="B17" s="100" t="s">
        <v>64</v>
      </c>
      <c r="C17" s="100" t="s">
        <v>126</v>
      </c>
      <c r="D17" s="101">
        <v>99137135170120</v>
      </c>
      <c r="E17" s="77" t="s">
        <v>125</v>
      </c>
      <c r="F17" s="79">
        <v>17</v>
      </c>
      <c r="G17" s="68">
        <v>17</v>
      </c>
      <c r="H17" s="80">
        <v>17.41</v>
      </c>
      <c r="I17" s="66">
        <v>0.15</v>
      </c>
      <c r="J17" s="66"/>
      <c r="K17" s="66"/>
      <c r="L17" s="15">
        <v>4819517</v>
      </c>
      <c r="M17" s="15">
        <v>8544966</v>
      </c>
      <c r="N17" s="16">
        <f t="shared" si="0"/>
        <v>13364483</v>
      </c>
      <c r="O17" s="16">
        <f t="shared" si="1"/>
        <v>722927.54999999993</v>
      </c>
      <c r="P17" s="16">
        <f t="shared" si="2"/>
        <v>0</v>
      </c>
      <c r="Q17" s="16">
        <f t="shared" si="3"/>
        <v>0</v>
      </c>
      <c r="R17" s="17">
        <f t="shared" si="4"/>
        <v>5.4093192381628227E-2</v>
      </c>
      <c r="S17" s="17">
        <f t="shared" si="5"/>
        <v>0</v>
      </c>
      <c r="T17" s="17">
        <f t="shared" si="6"/>
        <v>0</v>
      </c>
      <c r="U17" s="17">
        <f t="shared" si="7"/>
        <v>5.4093192381628227E-2</v>
      </c>
      <c r="V17" s="16">
        <f t="shared" si="8"/>
        <v>722927.54999999993</v>
      </c>
    </row>
    <row r="18" spans="1:22" s="59" customFormat="1" ht="30" customHeight="1">
      <c r="A18" s="69">
        <v>13</v>
      </c>
      <c r="B18" s="102" t="s">
        <v>65</v>
      </c>
      <c r="C18" s="102" t="s">
        <v>127</v>
      </c>
      <c r="D18" s="103">
        <v>99137135170023</v>
      </c>
      <c r="E18" s="81" t="s">
        <v>128</v>
      </c>
      <c r="F18" s="83">
        <v>15</v>
      </c>
      <c r="G18" s="59">
        <v>15</v>
      </c>
      <c r="H18" s="84">
        <v>17.48</v>
      </c>
      <c r="I18" s="62">
        <v>0.2</v>
      </c>
      <c r="J18" s="62"/>
      <c r="K18" s="62"/>
      <c r="L18" s="16">
        <v>4819517</v>
      </c>
      <c r="M18" s="16">
        <v>8543635</v>
      </c>
      <c r="N18" s="16">
        <f t="shared" si="0"/>
        <v>13363152</v>
      </c>
      <c r="O18" s="16">
        <f t="shared" si="1"/>
        <v>963903.4</v>
      </c>
      <c r="P18" s="16">
        <f t="shared" si="2"/>
        <v>0</v>
      </c>
      <c r="Q18" s="16">
        <f t="shared" si="3"/>
        <v>0</v>
      </c>
      <c r="R18" s="17">
        <f t="shared" si="4"/>
        <v>7.2131440247031539E-2</v>
      </c>
      <c r="S18" s="17">
        <f t="shared" si="5"/>
        <v>0</v>
      </c>
      <c r="T18" s="17">
        <f t="shared" si="6"/>
        <v>0</v>
      </c>
      <c r="U18" s="17">
        <f t="shared" si="7"/>
        <v>7.2131440247031539E-2</v>
      </c>
      <c r="V18" s="16">
        <f t="shared" si="8"/>
        <v>963903.4</v>
      </c>
    </row>
    <row r="19" spans="1:22" s="59" customFormat="1" ht="30" customHeight="1">
      <c r="A19" s="65">
        <v>14</v>
      </c>
      <c r="B19" s="102" t="s">
        <v>66</v>
      </c>
      <c r="C19" s="102" t="s">
        <v>129</v>
      </c>
      <c r="D19" s="103">
        <v>99137135170026</v>
      </c>
      <c r="E19" s="81" t="s">
        <v>128</v>
      </c>
      <c r="F19" s="83">
        <v>18</v>
      </c>
      <c r="G19" s="59">
        <v>18</v>
      </c>
      <c r="H19" s="84">
        <v>17.440000000000001</v>
      </c>
      <c r="I19" s="62">
        <v>0.15</v>
      </c>
      <c r="J19" s="62"/>
      <c r="K19" s="62"/>
      <c r="L19" s="16">
        <v>4819517</v>
      </c>
      <c r="M19" s="16">
        <v>10180672</v>
      </c>
      <c r="N19" s="16">
        <f t="shared" si="0"/>
        <v>15000189</v>
      </c>
      <c r="O19" s="16">
        <f t="shared" si="1"/>
        <v>722927.54999999993</v>
      </c>
      <c r="P19" s="16">
        <f t="shared" si="2"/>
        <v>0</v>
      </c>
      <c r="Q19" s="16">
        <f t="shared" si="3"/>
        <v>0</v>
      </c>
      <c r="R19" s="17">
        <f t="shared" si="4"/>
        <v>4.8194562748509362E-2</v>
      </c>
      <c r="S19" s="17">
        <f t="shared" si="5"/>
        <v>0</v>
      </c>
      <c r="T19" s="17">
        <f t="shared" si="6"/>
        <v>0</v>
      </c>
      <c r="U19" s="17">
        <f t="shared" si="7"/>
        <v>4.8194562748509362E-2</v>
      </c>
      <c r="V19" s="16">
        <f t="shared" si="8"/>
        <v>722927.54999999993</v>
      </c>
    </row>
    <row r="20" spans="1:22" s="68" customFormat="1" ht="30" customHeight="1">
      <c r="A20" s="65">
        <v>15</v>
      </c>
      <c r="B20" s="100" t="s">
        <v>67</v>
      </c>
      <c r="C20" s="100" t="s">
        <v>130</v>
      </c>
      <c r="D20" s="101">
        <v>99137135190067</v>
      </c>
      <c r="E20" s="77" t="s">
        <v>131</v>
      </c>
      <c r="F20" s="79">
        <v>12</v>
      </c>
      <c r="G20" s="68">
        <v>12</v>
      </c>
      <c r="H20" s="80">
        <v>19.25</v>
      </c>
      <c r="I20" s="66">
        <v>0.2</v>
      </c>
      <c r="J20" s="66"/>
      <c r="K20" s="66"/>
      <c r="L20" s="15">
        <v>4902615</v>
      </c>
      <c r="M20" s="15">
        <v>6913852</v>
      </c>
      <c r="N20" s="16">
        <f t="shared" si="0"/>
        <v>11816467</v>
      </c>
      <c r="O20" s="16">
        <f t="shared" si="1"/>
        <v>980523</v>
      </c>
      <c r="P20" s="16">
        <f t="shared" si="2"/>
        <v>0</v>
      </c>
      <c r="Q20" s="16">
        <f t="shared" si="3"/>
        <v>0</v>
      </c>
      <c r="R20" s="17">
        <f t="shared" si="4"/>
        <v>8.297937107597389E-2</v>
      </c>
      <c r="S20" s="17">
        <f t="shared" si="5"/>
        <v>0</v>
      </c>
      <c r="T20" s="17">
        <f t="shared" si="6"/>
        <v>0</v>
      </c>
      <c r="U20" s="17">
        <f t="shared" si="7"/>
        <v>8.297937107597389E-2</v>
      </c>
      <c r="V20" s="16">
        <f t="shared" si="8"/>
        <v>980523</v>
      </c>
    </row>
    <row r="21" spans="1:22" s="68" customFormat="1" ht="30" customHeight="1">
      <c r="A21" s="65">
        <v>16</v>
      </c>
      <c r="B21" s="100" t="s">
        <v>68</v>
      </c>
      <c r="C21" s="100" t="s">
        <v>132</v>
      </c>
      <c r="D21" s="101">
        <v>99137135190033</v>
      </c>
      <c r="E21" s="77" t="s">
        <v>131</v>
      </c>
      <c r="F21" s="79">
        <v>16</v>
      </c>
      <c r="G21" s="68">
        <v>16</v>
      </c>
      <c r="H21" s="80">
        <v>18.899999999999999</v>
      </c>
      <c r="I21" s="66">
        <v>0.15</v>
      </c>
      <c r="J21" s="66"/>
      <c r="K21" s="66"/>
      <c r="L21" s="15">
        <v>4902615</v>
      </c>
      <c r="M21" s="15">
        <v>8468017</v>
      </c>
      <c r="N21" s="16">
        <f t="shared" si="0"/>
        <v>13370632</v>
      </c>
      <c r="O21" s="16">
        <f t="shared" si="1"/>
        <v>735392.25</v>
      </c>
      <c r="P21" s="16">
        <f t="shared" si="2"/>
        <v>0</v>
      </c>
      <c r="Q21" s="16">
        <f t="shared" si="3"/>
        <v>0</v>
      </c>
      <c r="R21" s="17">
        <f t="shared" si="4"/>
        <v>5.5000560182944233E-2</v>
      </c>
      <c r="S21" s="17">
        <f t="shared" si="5"/>
        <v>0</v>
      </c>
      <c r="T21" s="17">
        <f t="shared" si="6"/>
        <v>0</v>
      </c>
      <c r="U21" s="17">
        <f t="shared" si="7"/>
        <v>5.5000560182944233E-2</v>
      </c>
      <c r="V21" s="16">
        <f t="shared" si="8"/>
        <v>735392.25</v>
      </c>
    </row>
    <row r="22" spans="1:22" s="68" customFormat="1" ht="30" customHeight="1">
      <c r="A22" s="65">
        <v>17</v>
      </c>
      <c r="B22" s="100" t="s">
        <v>58</v>
      </c>
      <c r="C22" s="100" t="s">
        <v>133</v>
      </c>
      <c r="D22" s="101">
        <v>99137135190024</v>
      </c>
      <c r="E22" s="77" t="s">
        <v>131</v>
      </c>
      <c r="F22" s="79">
        <v>16</v>
      </c>
      <c r="G22" s="68">
        <v>16</v>
      </c>
      <c r="H22" s="80">
        <v>18.809999999999999</v>
      </c>
      <c r="I22" s="66">
        <v>0.1</v>
      </c>
      <c r="J22" s="66"/>
      <c r="K22" s="66"/>
      <c r="L22" s="15">
        <v>4902615</v>
      </c>
      <c r="M22" s="15">
        <v>8361329</v>
      </c>
      <c r="N22" s="16">
        <f t="shared" si="0"/>
        <v>13263944</v>
      </c>
      <c r="O22" s="16">
        <f t="shared" si="1"/>
        <v>490261.5</v>
      </c>
      <c r="P22" s="16">
        <f t="shared" si="2"/>
        <v>0</v>
      </c>
      <c r="Q22" s="16">
        <f t="shared" si="3"/>
        <v>0</v>
      </c>
      <c r="R22" s="17">
        <f t="shared" si="4"/>
        <v>3.6961969984191732E-2</v>
      </c>
      <c r="S22" s="17">
        <f t="shared" si="5"/>
        <v>0</v>
      </c>
      <c r="T22" s="17">
        <f t="shared" si="6"/>
        <v>0</v>
      </c>
      <c r="U22" s="17">
        <f t="shared" si="7"/>
        <v>3.6961969984191732E-2</v>
      </c>
      <c r="V22" s="16">
        <f t="shared" si="8"/>
        <v>490261.5</v>
      </c>
    </row>
    <row r="23" spans="1:22" s="59" customFormat="1" ht="36" customHeight="1">
      <c r="A23" s="65">
        <v>18</v>
      </c>
      <c r="B23" s="102" t="s">
        <v>53</v>
      </c>
      <c r="C23" s="102" t="s">
        <v>134</v>
      </c>
      <c r="D23" s="103">
        <v>99137135190081</v>
      </c>
      <c r="E23" s="81" t="s">
        <v>135</v>
      </c>
      <c r="F23" s="83">
        <v>14</v>
      </c>
      <c r="G23" s="59">
        <v>14</v>
      </c>
      <c r="H23" s="84">
        <v>19.57</v>
      </c>
      <c r="I23" s="62">
        <v>0.2</v>
      </c>
      <c r="J23" s="62"/>
      <c r="K23" s="62"/>
      <c r="L23" s="16">
        <v>4902615</v>
      </c>
      <c r="M23" s="16">
        <v>7391555</v>
      </c>
      <c r="N23" s="16">
        <f t="shared" si="0"/>
        <v>12294170</v>
      </c>
      <c r="O23" s="16">
        <f t="shared" si="1"/>
        <v>980523</v>
      </c>
      <c r="P23" s="16">
        <f t="shared" si="2"/>
        <v>0</v>
      </c>
      <c r="Q23" s="16">
        <f t="shared" si="3"/>
        <v>0</v>
      </c>
      <c r="R23" s="17">
        <f t="shared" si="4"/>
        <v>7.9755119703078775E-2</v>
      </c>
      <c r="S23" s="17">
        <f t="shared" si="5"/>
        <v>0</v>
      </c>
      <c r="T23" s="17">
        <f t="shared" si="6"/>
        <v>0</v>
      </c>
      <c r="U23" s="17">
        <f t="shared" si="7"/>
        <v>7.9755119703078775E-2</v>
      </c>
      <c r="V23" s="16">
        <f t="shared" si="8"/>
        <v>980523</v>
      </c>
    </row>
    <row r="24" spans="1:22" s="59" customFormat="1" ht="36" customHeight="1">
      <c r="A24" s="69">
        <v>19</v>
      </c>
      <c r="B24" s="102" t="s">
        <v>65</v>
      </c>
      <c r="C24" s="102" t="s">
        <v>136</v>
      </c>
      <c r="D24" s="103">
        <v>99137135190003</v>
      </c>
      <c r="E24" s="81" t="s">
        <v>135</v>
      </c>
      <c r="F24" s="83">
        <v>18</v>
      </c>
      <c r="G24" s="59">
        <v>18</v>
      </c>
      <c r="H24" s="84">
        <v>18.22</v>
      </c>
      <c r="I24" s="62">
        <v>0.15</v>
      </c>
      <c r="J24" s="62"/>
      <c r="K24" s="62"/>
      <c r="L24" s="16">
        <v>4902615</v>
      </c>
      <c r="M24" s="16">
        <v>8014787</v>
      </c>
      <c r="N24" s="16">
        <f t="shared" si="0"/>
        <v>12917402</v>
      </c>
      <c r="O24" s="16">
        <f t="shared" si="1"/>
        <v>735392.25</v>
      </c>
      <c r="P24" s="16">
        <f t="shared" si="2"/>
        <v>0</v>
      </c>
      <c r="Q24" s="16">
        <f t="shared" si="3"/>
        <v>0</v>
      </c>
      <c r="R24" s="17">
        <f t="shared" si="4"/>
        <v>5.6930352558509832E-2</v>
      </c>
      <c r="S24" s="17">
        <f t="shared" si="5"/>
        <v>0</v>
      </c>
      <c r="T24" s="17">
        <f t="shared" si="6"/>
        <v>0</v>
      </c>
      <c r="U24" s="17">
        <f t="shared" si="7"/>
        <v>5.6930352558509832E-2</v>
      </c>
      <c r="V24" s="16">
        <f t="shared" si="8"/>
        <v>735392.25</v>
      </c>
    </row>
    <row r="25" spans="1:22" s="59" customFormat="1" ht="36" customHeight="1">
      <c r="A25" s="65">
        <v>20</v>
      </c>
      <c r="B25" s="102" t="s">
        <v>69</v>
      </c>
      <c r="C25" s="102" t="s">
        <v>137</v>
      </c>
      <c r="D25" s="103">
        <v>99137135190012</v>
      </c>
      <c r="E25" s="81" t="s">
        <v>135</v>
      </c>
      <c r="F25" s="83">
        <v>12</v>
      </c>
      <c r="G25" s="59">
        <v>12</v>
      </c>
      <c r="H25" s="84">
        <v>17.95</v>
      </c>
      <c r="I25" s="62">
        <v>0.1</v>
      </c>
      <c r="J25" s="62"/>
      <c r="K25" s="62"/>
      <c r="L25" s="16">
        <v>4902615</v>
      </c>
      <c r="M25" s="16">
        <v>6661635</v>
      </c>
      <c r="N25" s="16">
        <f t="shared" si="0"/>
        <v>11564250</v>
      </c>
      <c r="O25" s="16">
        <f t="shared" si="1"/>
        <v>490261.5</v>
      </c>
      <c r="P25" s="16">
        <f t="shared" si="2"/>
        <v>0</v>
      </c>
      <c r="Q25" s="16">
        <f t="shared" si="3"/>
        <v>0</v>
      </c>
      <c r="R25" s="17">
        <f t="shared" si="4"/>
        <v>4.2394578117906478E-2</v>
      </c>
      <c r="S25" s="17">
        <f t="shared" si="5"/>
        <v>0</v>
      </c>
      <c r="T25" s="17">
        <f t="shared" si="6"/>
        <v>0</v>
      </c>
      <c r="U25" s="17">
        <f t="shared" si="7"/>
        <v>4.2394578117906478E-2</v>
      </c>
      <c r="V25" s="16">
        <f t="shared" si="8"/>
        <v>490261.5</v>
      </c>
    </row>
    <row r="26" spans="1:22" s="68" customFormat="1" ht="36" customHeight="1">
      <c r="A26" s="68">
        <v>21</v>
      </c>
      <c r="B26" s="100" t="s">
        <v>70</v>
      </c>
      <c r="C26" s="100" t="s">
        <v>138</v>
      </c>
      <c r="D26" s="101">
        <v>99137135190050</v>
      </c>
      <c r="E26" s="77" t="s">
        <v>139</v>
      </c>
      <c r="F26" s="79">
        <v>20</v>
      </c>
      <c r="G26" s="68">
        <v>20</v>
      </c>
      <c r="H26" s="80">
        <v>19.68</v>
      </c>
      <c r="I26" s="66">
        <v>0.2</v>
      </c>
      <c r="J26" s="66"/>
      <c r="K26" s="66"/>
      <c r="L26" s="16">
        <v>4902615</v>
      </c>
      <c r="M26" s="15">
        <v>6958690</v>
      </c>
      <c r="N26" s="16">
        <f t="shared" si="0"/>
        <v>11861305</v>
      </c>
      <c r="O26" s="16">
        <f t="shared" si="1"/>
        <v>980523</v>
      </c>
      <c r="P26" s="16">
        <f t="shared" si="2"/>
        <v>0</v>
      </c>
      <c r="Q26" s="16">
        <f t="shared" si="3"/>
        <v>0</v>
      </c>
      <c r="R26" s="17">
        <f t="shared" si="4"/>
        <v>8.2665693193118298E-2</v>
      </c>
      <c r="S26" s="17">
        <f t="shared" si="5"/>
        <v>0</v>
      </c>
      <c r="T26" s="17">
        <f t="shared" si="6"/>
        <v>0</v>
      </c>
      <c r="U26" s="17">
        <f t="shared" si="7"/>
        <v>8.2665693193118298E-2</v>
      </c>
      <c r="V26" s="16">
        <f t="shared" si="8"/>
        <v>980523</v>
      </c>
    </row>
    <row r="27" spans="1:22" s="68" customFormat="1" ht="36" customHeight="1">
      <c r="A27" s="65">
        <v>22</v>
      </c>
      <c r="B27" s="100" t="s">
        <v>71</v>
      </c>
      <c r="C27" s="100" t="s">
        <v>140</v>
      </c>
      <c r="D27" s="101">
        <v>99137135190064</v>
      </c>
      <c r="E27" s="77" t="s">
        <v>139</v>
      </c>
      <c r="F27" s="79">
        <v>16</v>
      </c>
      <c r="G27" s="68">
        <v>16</v>
      </c>
      <c r="H27" s="80">
        <v>18.68</v>
      </c>
      <c r="I27" s="66">
        <v>0.15</v>
      </c>
      <c r="J27" s="66"/>
      <c r="K27" s="66"/>
      <c r="L27" s="16">
        <v>4902615</v>
      </c>
      <c r="M27" s="15">
        <v>8070271</v>
      </c>
      <c r="N27" s="16">
        <f t="shared" si="0"/>
        <v>12972886</v>
      </c>
      <c r="O27" s="16">
        <f t="shared" si="1"/>
        <v>735392.25</v>
      </c>
      <c r="P27" s="16">
        <f t="shared" si="2"/>
        <v>0</v>
      </c>
      <c r="Q27" s="16">
        <f t="shared" si="3"/>
        <v>0</v>
      </c>
      <c r="R27" s="17">
        <f t="shared" si="4"/>
        <v>5.6686865975697311E-2</v>
      </c>
      <c r="S27" s="17">
        <f t="shared" si="5"/>
        <v>0</v>
      </c>
      <c r="T27" s="17">
        <f t="shared" si="6"/>
        <v>0</v>
      </c>
      <c r="U27" s="17">
        <f t="shared" si="7"/>
        <v>5.6686865975697311E-2</v>
      </c>
      <c r="V27" s="16">
        <f t="shared" si="8"/>
        <v>735392.25</v>
      </c>
    </row>
    <row r="28" spans="1:22" s="68" customFormat="1" ht="36" customHeight="1">
      <c r="A28" s="65">
        <v>23</v>
      </c>
      <c r="B28" s="100" t="s">
        <v>72</v>
      </c>
      <c r="C28" s="100" t="s">
        <v>141</v>
      </c>
      <c r="D28" s="101">
        <v>99137135190038</v>
      </c>
      <c r="E28" s="77" t="s">
        <v>139</v>
      </c>
      <c r="F28" s="79">
        <v>16</v>
      </c>
      <c r="G28" s="68">
        <v>16</v>
      </c>
      <c r="H28" s="80">
        <v>18.62</v>
      </c>
      <c r="I28" s="66">
        <v>0.1</v>
      </c>
      <c r="J28" s="66"/>
      <c r="K28" s="66"/>
      <c r="L28" s="16">
        <v>4902615</v>
      </c>
      <c r="M28" s="15">
        <v>8070271</v>
      </c>
      <c r="N28" s="16">
        <f t="shared" si="0"/>
        <v>12972886</v>
      </c>
      <c r="O28" s="16">
        <f t="shared" si="1"/>
        <v>490261.5</v>
      </c>
      <c r="P28" s="16">
        <f t="shared" si="2"/>
        <v>0</v>
      </c>
      <c r="Q28" s="16">
        <f t="shared" si="3"/>
        <v>0</v>
      </c>
      <c r="R28" s="17">
        <f t="shared" si="4"/>
        <v>3.7791243983798205E-2</v>
      </c>
      <c r="S28" s="17">
        <f t="shared" si="5"/>
        <v>0</v>
      </c>
      <c r="T28" s="17">
        <f t="shared" si="6"/>
        <v>0</v>
      </c>
      <c r="U28" s="17">
        <f t="shared" si="7"/>
        <v>3.7791243983798205E-2</v>
      </c>
      <c r="V28" s="16">
        <f t="shared" si="8"/>
        <v>490261.49999999994</v>
      </c>
    </row>
    <row r="29" spans="1:22" s="59" customFormat="1" ht="36" customHeight="1">
      <c r="A29" s="65">
        <v>24</v>
      </c>
      <c r="B29" s="102" t="s">
        <v>53</v>
      </c>
      <c r="C29" s="102" t="s">
        <v>142</v>
      </c>
      <c r="D29" s="103">
        <v>99137135190072</v>
      </c>
      <c r="E29" s="81" t="s">
        <v>143</v>
      </c>
      <c r="F29" s="83">
        <v>16</v>
      </c>
      <c r="G29" s="59">
        <v>16</v>
      </c>
      <c r="H29" s="84">
        <v>19.87</v>
      </c>
      <c r="I29" s="62">
        <v>0.2</v>
      </c>
      <c r="J29" s="62"/>
      <c r="K29" s="62"/>
      <c r="L29" s="16">
        <v>4902615</v>
      </c>
      <c r="M29" s="16">
        <v>8788558</v>
      </c>
      <c r="N29" s="16">
        <f t="shared" si="0"/>
        <v>13691173</v>
      </c>
      <c r="O29" s="16">
        <f t="shared" si="1"/>
        <v>980523</v>
      </c>
      <c r="P29" s="16">
        <f t="shared" si="2"/>
        <v>0</v>
      </c>
      <c r="Q29" s="16">
        <f t="shared" si="3"/>
        <v>0</v>
      </c>
      <c r="R29" s="17">
        <f t="shared" si="4"/>
        <v>7.161716530789583E-2</v>
      </c>
      <c r="S29" s="17">
        <f t="shared" si="5"/>
        <v>0</v>
      </c>
      <c r="T29" s="17">
        <f t="shared" si="6"/>
        <v>0</v>
      </c>
      <c r="U29" s="17">
        <f t="shared" si="7"/>
        <v>7.161716530789583E-2</v>
      </c>
      <c r="V29" s="16">
        <f t="shared" si="8"/>
        <v>980523.00000000012</v>
      </c>
    </row>
    <row r="30" spans="1:22" s="59" customFormat="1" ht="36" customHeight="1">
      <c r="A30" s="65">
        <v>25</v>
      </c>
      <c r="B30" s="102" t="s">
        <v>73</v>
      </c>
      <c r="C30" s="102" t="s">
        <v>144</v>
      </c>
      <c r="D30" s="103">
        <v>99137135190095</v>
      </c>
      <c r="E30" s="81" t="s">
        <v>143</v>
      </c>
      <c r="F30" s="83">
        <v>16</v>
      </c>
      <c r="G30" s="59">
        <v>16</v>
      </c>
      <c r="H30" s="84">
        <v>19.23</v>
      </c>
      <c r="I30" s="62">
        <v>0.15</v>
      </c>
      <c r="J30" s="62"/>
      <c r="K30" s="62"/>
      <c r="L30" s="16">
        <v>4902615</v>
      </c>
      <c r="M30" s="16">
        <v>8788558</v>
      </c>
      <c r="N30" s="16">
        <f t="shared" si="0"/>
        <v>13691173</v>
      </c>
      <c r="O30" s="16">
        <f t="shared" si="1"/>
        <v>735392.25</v>
      </c>
      <c r="P30" s="16">
        <f t="shared" si="2"/>
        <v>0</v>
      </c>
      <c r="Q30" s="16">
        <f t="shared" si="3"/>
        <v>0</v>
      </c>
      <c r="R30" s="17">
        <f t="shared" si="4"/>
        <v>5.3712873980921866E-2</v>
      </c>
      <c r="S30" s="17">
        <f t="shared" si="5"/>
        <v>0</v>
      </c>
      <c r="T30" s="17">
        <f t="shared" si="6"/>
        <v>0</v>
      </c>
      <c r="U30" s="17">
        <f t="shared" si="7"/>
        <v>5.3712873980921866E-2</v>
      </c>
      <c r="V30" s="16">
        <f t="shared" si="8"/>
        <v>735392.25</v>
      </c>
    </row>
    <row r="31" spans="1:22" s="59" customFormat="1" ht="36" customHeight="1">
      <c r="A31" s="65">
        <v>26</v>
      </c>
      <c r="B31" s="102" t="s">
        <v>74</v>
      </c>
      <c r="C31" s="102" t="s">
        <v>145</v>
      </c>
      <c r="D31" s="103">
        <v>99137135190096</v>
      </c>
      <c r="E31" s="81" t="s">
        <v>143</v>
      </c>
      <c r="F31" s="83">
        <v>16</v>
      </c>
      <c r="G31" s="59">
        <v>16</v>
      </c>
      <c r="H31" s="84">
        <v>19.100000000000001</v>
      </c>
      <c r="I31" s="62">
        <v>0.1</v>
      </c>
      <c r="J31" s="62"/>
      <c r="K31" s="62"/>
      <c r="L31" s="16">
        <v>4902615</v>
      </c>
      <c r="M31" s="16">
        <v>8788558</v>
      </c>
      <c r="N31" s="16">
        <f t="shared" si="0"/>
        <v>13691173</v>
      </c>
      <c r="O31" s="16">
        <f t="shared" si="1"/>
        <v>490261.5</v>
      </c>
      <c r="P31" s="16">
        <f t="shared" si="2"/>
        <v>0</v>
      </c>
      <c r="Q31" s="16">
        <f t="shared" si="3"/>
        <v>0</v>
      </c>
      <c r="R31" s="17">
        <f t="shared" si="4"/>
        <v>3.5808582653947915E-2</v>
      </c>
      <c r="S31" s="17">
        <f t="shared" si="5"/>
        <v>0</v>
      </c>
      <c r="T31" s="17">
        <f t="shared" si="6"/>
        <v>0</v>
      </c>
      <c r="U31" s="17">
        <f t="shared" si="7"/>
        <v>3.5808582653947915E-2</v>
      </c>
      <c r="V31" s="16">
        <f t="shared" si="8"/>
        <v>490261.50000000006</v>
      </c>
    </row>
    <row r="32" spans="1:22" s="68" customFormat="1" ht="36" customHeight="1">
      <c r="A32" s="65">
        <v>27</v>
      </c>
      <c r="B32" s="100" t="s">
        <v>75</v>
      </c>
      <c r="C32" s="100" t="s">
        <v>146</v>
      </c>
      <c r="D32" s="101">
        <v>99137135180008</v>
      </c>
      <c r="E32" s="77" t="s">
        <v>147</v>
      </c>
      <c r="F32" s="79">
        <v>13</v>
      </c>
      <c r="G32" s="68">
        <v>13</v>
      </c>
      <c r="H32" s="80">
        <v>18.57</v>
      </c>
      <c r="I32" s="66">
        <v>0.2</v>
      </c>
      <c r="J32" s="66"/>
      <c r="K32" s="66"/>
      <c r="L32" s="15">
        <v>7049896</v>
      </c>
      <c r="M32" s="15">
        <v>10167005</v>
      </c>
      <c r="N32" s="16">
        <f t="shared" si="0"/>
        <v>17216901</v>
      </c>
      <c r="O32" s="16">
        <f t="shared" si="1"/>
        <v>1409979.2000000002</v>
      </c>
      <c r="P32" s="16">
        <f t="shared" si="2"/>
        <v>0</v>
      </c>
      <c r="Q32" s="16">
        <f t="shared" si="3"/>
        <v>0</v>
      </c>
      <c r="R32" s="17">
        <f t="shared" si="4"/>
        <v>8.1895063461188522E-2</v>
      </c>
      <c r="S32" s="17">
        <f t="shared" si="5"/>
        <v>0</v>
      </c>
      <c r="T32" s="17">
        <f t="shared" si="6"/>
        <v>0</v>
      </c>
      <c r="U32" s="17">
        <f t="shared" si="7"/>
        <v>8.1895063461188522E-2</v>
      </c>
      <c r="V32" s="16">
        <f t="shared" si="8"/>
        <v>1409979.2000000002</v>
      </c>
    </row>
    <row r="33" spans="1:22" s="68" customFormat="1" ht="36" customHeight="1">
      <c r="A33" s="65">
        <v>28</v>
      </c>
      <c r="B33" s="100" t="s">
        <v>76</v>
      </c>
      <c r="C33" s="100" t="s">
        <v>148</v>
      </c>
      <c r="D33" s="101">
        <v>99137135180010</v>
      </c>
      <c r="E33" s="77" t="s">
        <v>147</v>
      </c>
      <c r="F33" s="79">
        <v>15</v>
      </c>
      <c r="G33" s="68">
        <v>15</v>
      </c>
      <c r="H33" s="80">
        <v>18.34</v>
      </c>
      <c r="I33" s="66">
        <v>0.15</v>
      </c>
      <c r="J33" s="66"/>
      <c r="K33" s="66"/>
      <c r="L33" s="15">
        <v>7049896</v>
      </c>
      <c r="M33" s="15">
        <v>11849663</v>
      </c>
      <c r="N33" s="16">
        <f t="shared" si="0"/>
        <v>18899559</v>
      </c>
      <c r="O33" s="16">
        <f t="shared" si="1"/>
        <v>1057484.3999999999</v>
      </c>
      <c r="P33" s="16">
        <f t="shared" si="2"/>
        <v>0</v>
      </c>
      <c r="Q33" s="16">
        <f t="shared" si="3"/>
        <v>0</v>
      </c>
      <c r="R33" s="17">
        <f t="shared" si="4"/>
        <v>5.5952861122315074E-2</v>
      </c>
      <c r="S33" s="17">
        <f t="shared" si="5"/>
        <v>0</v>
      </c>
      <c r="T33" s="17">
        <f t="shared" si="6"/>
        <v>0</v>
      </c>
      <c r="U33" s="17">
        <f t="shared" si="7"/>
        <v>5.5952861122315074E-2</v>
      </c>
      <c r="V33" s="16">
        <f t="shared" si="8"/>
        <v>1057484.3999999999</v>
      </c>
    </row>
    <row r="34" spans="1:22" s="68" customFormat="1" ht="36" customHeight="1">
      <c r="A34" s="65">
        <v>29</v>
      </c>
      <c r="B34" s="100" t="s">
        <v>77</v>
      </c>
      <c r="C34" s="100" t="s">
        <v>149</v>
      </c>
      <c r="D34" s="101">
        <v>99137135180006</v>
      </c>
      <c r="E34" s="77" t="s">
        <v>147</v>
      </c>
      <c r="F34" s="79">
        <v>13</v>
      </c>
      <c r="G34" s="68">
        <v>13</v>
      </c>
      <c r="H34" s="80">
        <v>18.38</v>
      </c>
      <c r="I34" s="66">
        <v>0.1</v>
      </c>
      <c r="J34" s="66"/>
      <c r="K34" s="66"/>
      <c r="L34" s="15">
        <v>7049896</v>
      </c>
      <c r="M34" s="15">
        <v>10167005</v>
      </c>
      <c r="N34" s="16">
        <f t="shared" si="0"/>
        <v>17216901</v>
      </c>
      <c r="O34" s="16">
        <f t="shared" si="1"/>
        <v>704989.60000000009</v>
      </c>
      <c r="P34" s="16">
        <f t="shared" si="2"/>
        <v>0</v>
      </c>
      <c r="Q34" s="16">
        <f t="shared" si="3"/>
        <v>0</v>
      </c>
      <c r="R34" s="17">
        <f t="shared" si="4"/>
        <v>4.0947531730594261E-2</v>
      </c>
      <c r="S34" s="17">
        <f t="shared" si="5"/>
        <v>0</v>
      </c>
      <c r="T34" s="17">
        <f t="shared" si="6"/>
        <v>0</v>
      </c>
      <c r="U34" s="17">
        <f t="shared" si="7"/>
        <v>4.0947531730594261E-2</v>
      </c>
      <c r="V34" s="16">
        <f t="shared" si="8"/>
        <v>704989.60000000009</v>
      </c>
    </row>
    <row r="35" spans="1:22" s="59" customFormat="1" ht="36" customHeight="1">
      <c r="A35" s="59">
        <v>30</v>
      </c>
      <c r="B35" s="102" t="s">
        <v>78</v>
      </c>
      <c r="C35" s="102" t="s">
        <v>150</v>
      </c>
      <c r="D35" s="103">
        <v>400137135170004</v>
      </c>
      <c r="E35" s="81" t="s">
        <v>113</v>
      </c>
      <c r="F35" s="83">
        <v>17</v>
      </c>
      <c r="G35" s="59">
        <v>17</v>
      </c>
      <c r="H35" s="84">
        <v>18.579999999999998</v>
      </c>
      <c r="I35" s="62">
        <v>0.2</v>
      </c>
      <c r="J35" s="62"/>
      <c r="K35" s="62"/>
      <c r="L35" s="16">
        <v>6024396</v>
      </c>
      <c r="M35" s="16">
        <v>8705417</v>
      </c>
      <c r="N35" s="16">
        <f t="shared" si="0"/>
        <v>14729813</v>
      </c>
      <c r="O35" s="16">
        <f t="shared" si="1"/>
        <v>1204879.2</v>
      </c>
      <c r="P35" s="16">
        <f t="shared" si="2"/>
        <v>0</v>
      </c>
      <c r="Q35" s="16">
        <f t="shared" si="3"/>
        <v>0</v>
      </c>
      <c r="R35" s="17">
        <f t="shared" si="4"/>
        <v>8.1798675923448583E-2</v>
      </c>
      <c r="S35" s="17">
        <f t="shared" si="5"/>
        <v>0</v>
      </c>
      <c r="T35" s="17">
        <f t="shared" si="6"/>
        <v>0</v>
      </c>
      <c r="U35" s="17">
        <f t="shared" si="7"/>
        <v>8.1798675923448583E-2</v>
      </c>
      <c r="V35" s="16">
        <f t="shared" si="8"/>
        <v>1204879.2</v>
      </c>
    </row>
    <row r="36" spans="1:22" s="59" customFormat="1" ht="36" customHeight="1">
      <c r="A36" s="59">
        <v>31</v>
      </c>
      <c r="B36" s="102" t="s">
        <v>53</v>
      </c>
      <c r="C36" s="102" t="s">
        <v>129</v>
      </c>
      <c r="D36" s="103">
        <v>400137135170030</v>
      </c>
      <c r="E36" s="81" t="s">
        <v>113</v>
      </c>
      <c r="F36" s="83">
        <v>18</v>
      </c>
      <c r="G36" s="59">
        <v>18</v>
      </c>
      <c r="H36" s="84">
        <v>18.3</v>
      </c>
      <c r="I36" s="62">
        <v>0.15</v>
      </c>
      <c r="J36" s="62"/>
      <c r="K36" s="62"/>
      <c r="L36" s="16">
        <v>6024396</v>
      </c>
      <c r="M36" s="16">
        <v>9158675</v>
      </c>
      <c r="N36" s="16">
        <f t="shared" si="0"/>
        <v>15183071</v>
      </c>
      <c r="O36" s="16">
        <f t="shared" si="1"/>
        <v>903659.4</v>
      </c>
      <c r="P36" s="16">
        <f t="shared" si="2"/>
        <v>0</v>
      </c>
      <c r="Q36" s="16">
        <f t="shared" si="3"/>
        <v>0</v>
      </c>
      <c r="R36" s="17">
        <f t="shared" si="4"/>
        <v>5.9517564002697476E-2</v>
      </c>
      <c r="S36" s="17">
        <f t="shared" si="5"/>
        <v>0</v>
      </c>
      <c r="T36" s="17">
        <f t="shared" si="6"/>
        <v>0</v>
      </c>
      <c r="U36" s="17">
        <f t="shared" si="7"/>
        <v>5.9517564002697476E-2</v>
      </c>
      <c r="V36" s="16">
        <f t="shared" si="8"/>
        <v>903659.4</v>
      </c>
    </row>
    <row r="37" spans="1:22" s="68" customFormat="1" ht="36" customHeight="1">
      <c r="A37" s="70">
        <v>32</v>
      </c>
      <c r="B37" s="100" t="s">
        <v>79</v>
      </c>
      <c r="C37" s="100" t="s">
        <v>151</v>
      </c>
      <c r="D37" s="101">
        <v>400137135170001</v>
      </c>
      <c r="E37" s="77" t="s">
        <v>117</v>
      </c>
      <c r="F37" s="79">
        <v>18</v>
      </c>
      <c r="G37" s="68">
        <v>18</v>
      </c>
      <c r="H37" s="80">
        <v>18.05</v>
      </c>
      <c r="I37" s="66">
        <v>0.2</v>
      </c>
      <c r="J37" s="66"/>
      <c r="K37" s="66"/>
      <c r="L37" s="15">
        <v>6024396</v>
      </c>
      <c r="M37" s="15">
        <v>8071206</v>
      </c>
      <c r="N37" s="16">
        <f t="shared" si="0"/>
        <v>14095602</v>
      </c>
      <c r="O37" s="16">
        <f t="shared" si="1"/>
        <v>1204879.2</v>
      </c>
      <c r="P37" s="16">
        <f t="shared" si="2"/>
        <v>0</v>
      </c>
      <c r="Q37" s="16">
        <f t="shared" si="3"/>
        <v>0</v>
      </c>
      <c r="R37" s="17">
        <f t="shared" si="4"/>
        <v>8.547908773247144E-2</v>
      </c>
      <c r="S37" s="17">
        <f t="shared" si="5"/>
        <v>0</v>
      </c>
      <c r="T37" s="17">
        <f t="shared" si="6"/>
        <v>0</v>
      </c>
      <c r="U37" s="17">
        <f t="shared" si="7"/>
        <v>8.547908773247144E-2</v>
      </c>
      <c r="V37" s="16">
        <f t="shared" si="8"/>
        <v>1204879.2</v>
      </c>
    </row>
    <row r="38" spans="1:22" s="59" customFormat="1" ht="36" customHeight="1">
      <c r="A38" s="59">
        <v>33</v>
      </c>
      <c r="B38" s="102" t="s">
        <v>80</v>
      </c>
      <c r="C38" s="102" t="s">
        <v>152</v>
      </c>
      <c r="D38" s="103">
        <v>400137135170062</v>
      </c>
      <c r="E38" s="81" t="s">
        <v>153</v>
      </c>
      <c r="F38" s="83">
        <v>18</v>
      </c>
      <c r="G38" s="59">
        <v>18</v>
      </c>
      <c r="H38" s="84">
        <v>19.36</v>
      </c>
      <c r="I38" s="62">
        <v>0.2</v>
      </c>
      <c r="J38" s="62"/>
      <c r="K38" s="62"/>
      <c r="L38" s="16">
        <v>6024396</v>
      </c>
      <c r="M38" s="16">
        <v>8298957</v>
      </c>
      <c r="N38" s="16">
        <f t="shared" ref="N38:N69" si="9">L38+M38</f>
        <v>14323353</v>
      </c>
      <c r="O38" s="16">
        <f t="shared" ref="O38:O70" si="10">L38*I38</f>
        <v>1204879.2</v>
      </c>
      <c r="P38" s="16">
        <f t="shared" ref="P38:P70" si="11">(N38*85%)*J38</f>
        <v>0</v>
      </c>
      <c r="Q38" s="16">
        <f t="shared" ref="Q38:Q69" si="12">L38*K38</f>
        <v>0</v>
      </c>
      <c r="R38" s="17">
        <f t="shared" ref="R38:R70" si="13">O38/N38</f>
        <v>8.4119912425533322E-2</v>
      </c>
      <c r="S38" s="17">
        <f t="shared" ref="S38:S70" si="14">P38/N38</f>
        <v>0</v>
      </c>
      <c r="T38" s="17">
        <f t="shared" ref="T38:T70" si="15">Q38/N38</f>
        <v>0</v>
      </c>
      <c r="U38" s="17">
        <f t="shared" ref="U38:U69" si="16">SUM(R38:T38)</f>
        <v>8.4119912425533322E-2</v>
      </c>
      <c r="V38" s="16">
        <f t="shared" ref="V38:V69" si="17">N38*U38</f>
        <v>1204879.2</v>
      </c>
    </row>
    <row r="39" spans="1:22" s="59" customFormat="1" ht="36" customHeight="1">
      <c r="A39" s="59">
        <v>34</v>
      </c>
      <c r="B39" s="102" t="s">
        <v>81</v>
      </c>
      <c r="C39" s="102" t="s">
        <v>154</v>
      </c>
      <c r="D39" s="103">
        <v>400137135170118</v>
      </c>
      <c r="E39" s="81" t="s">
        <v>153</v>
      </c>
      <c r="F39" s="83">
        <v>18</v>
      </c>
      <c r="G39" s="59">
        <v>16</v>
      </c>
      <c r="H39" s="84">
        <v>17.78</v>
      </c>
      <c r="I39" s="62">
        <v>0.15</v>
      </c>
      <c r="J39" s="62"/>
      <c r="K39" s="62"/>
      <c r="L39" s="16">
        <v>6024396</v>
      </c>
      <c r="M39" s="16">
        <v>8298957</v>
      </c>
      <c r="N39" s="16">
        <f t="shared" si="9"/>
        <v>14323353</v>
      </c>
      <c r="O39" s="16">
        <f t="shared" si="10"/>
        <v>903659.4</v>
      </c>
      <c r="P39" s="16">
        <f t="shared" si="11"/>
        <v>0</v>
      </c>
      <c r="Q39" s="16">
        <f t="shared" si="12"/>
        <v>0</v>
      </c>
      <c r="R39" s="17">
        <f t="shared" si="13"/>
        <v>6.3089934319149998E-2</v>
      </c>
      <c r="S39" s="17">
        <f t="shared" si="14"/>
        <v>0</v>
      </c>
      <c r="T39" s="17">
        <f t="shared" si="15"/>
        <v>0</v>
      </c>
      <c r="U39" s="17">
        <f t="shared" si="16"/>
        <v>6.3089934319149998E-2</v>
      </c>
      <c r="V39" s="16">
        <f t="shared" si="17"/>
        <v>903659.40000000014</v>
      </c>
    </row>
    <row r="40" spans="1:22" s="68" customFormat="1" ht="36" customHeight="1">
      <c r="A40" s="68">
        <v>35</v>
      </c>
      <c r="B40" s="100" t="s">
        <v>82</v>
      </c>
      <c r="C40" s="100" t="s">
        <v>155</v>
      </c>
      <c r="D40" s="101">
        <v>400137135170101</v>
      </c>
      <c r="E40" s="77" t="s">
        <v>156</v>
      </c>
      <c r="F40" s="79">
        <v>18</v>
      </c>
      <c r="G40" s="68">
        <v>18</v>
      </c>
      <c r="H40" s="80">
        <v>19.72</v>
      </c>
      <c r="I40" s="66">
        <v>0.2</v>
      </c>
      <c r="J40" s="66"/>
      <c r="K40" s="66"/>
      <c r="L40" s="15">
        <v>6024396</v>
      </c>
      <c r="M40" s="15">
        <v>8150402</v>
      </c>
      <c r="N40" s="16">
        <f t="shared" si="9"/>
        <v>14174798</v>
      </c>
      <c r="O40" s="16">
        <f t="shared" si="10"/>
        <v>1204879.2</v>
      </c>
      <c r="P40" s="16">
        <f t="shared" si="11"/>
        <v>0</v>
      </c>
      <c r="Q40" s="16">
        <f t="shared" si="12"/>
        <v>0</v>
      </c>
      <c r="R40" s="17">
        <f t="shared" si="13"/>
        <v>8.5001507605258292E-2</v>
      </c>
      <c r="S40" s="17">
        <f t="shared" si="14"/>
        <v>0</v>
      </c>
      <c r="T40" s="17">
        <f t="shared" si="15"/>
        <v>0</v>
      </c>
      <c r="U40" s="17">
        <f t="shared" si="16"/>
        <v>8.5001507605258292E-2</v>
      </c>
      <c r="V40" s="16">
        <f t="shared" si="17"/>
        <v>1204879.2</v>
      </c>
    </row>
    <row r="41" spans="1:22" s="68" customFormat="1" ht="36" customHeight="1">
      <c r="A41" s="68">
        <v>36</v>
      </c>
      <c r="B41" s="100" t="s">
        <v>83</v>
      </c>
      <c r="C41" s="100" t="s">
        <v>157</v>
      </c>
      <c r="D41" s="101">
        <v>400137135170039</v>
      </c>
      <c r="E41" s="77" t="s">
        <v>156</v>
      </c>
      <c r="F41" s="79">
        <v>18</v>
      </c>
      <c r="G41" s="68">
        <v>18</v>
      </c>
      <c r="H41" s="80">
        <v>18.91</v>
      </c>
      <c r="I41" s="66">
        <v>0.15</v>
      </c>
      <c r="J41" s="66"/>
      <c r="K41" s="66"/>
      <c r="L41" s="15">
        <v>6024396</v>
      </c>
      <c r="M41" s="15">
        <v>8482272</v>
      </c>
      <c r="N41" s="16">
        <f t="shared" si="9"/>
        <v>14506668</v>
      </c>
      <c r="O41" s="16">
        <f t="shared" si="10"/>
        <v>903659.4</v>
      </c>
      <c r="P41" s="16">
        <f t="shared" si="11"/>
        <v>0</v>
      </c>
      <c r="Q41" s="16">
        <f t="shared" si="12"/>
        <v>0</v>
      </c>
      <c r="R41" s="17">
        <f t="shared" si="13"/>
        <v>6.2292691884862882E-2</v>
      </c>
      <c r="S41" s="17">
        <f t="shared" si="14"/>
        <v>0</v>
      </c>
      <c r="T41" s="17">
        <f t="shared" si="15"/>
        <v>0</v>
      </c>
      <c r="U41" s="17">
        <f t="shared" si="16"/>
        <v>6.2292691884862882E-2</v>
      </c>
      <c r="V41" s="16">
        <f t="shared" si="17"/>
        <v>903659.4</v>
      </c>
    </row>
    <row r="42" spans="1:22" s="68" customFormat="1" ht="36" customHeight="1">
      <c r="A42" s="68">
        <v>37</v>
      </c>
      <c r="B42" s="100" t="s">
        <v>58</v>
      </c>
      <c r="C42" s="100" t="s">
        <v>158</v>
      </c>
      <c r="D42" s="101">
        <v>400137135170049</v>
      </c>
      <c r="E42" s="77" t="s">
        <v>156</v>
      </c>
      <c r="F42" s="79">
        <v>18</v>
      </c>
      <c r="G42" s="68">
        <v>18</v>
      </c>
      <c r="H42" s="80">
        <v>18.63</v>
      </c>
      <c r="I42" s="66">
        <v>0.1</v>
      </c>
      <c r="J42" s="66"/>
      <c r="K42" s="66"/>
      <c r="L42" s="15">
        <v>6024396</v>
      </c>
      <c r="M42" s="15">
        <v>8482272</v>
      </c>
      <c r="N42" s="16">
        <f t="shared" si="9"/>
        <v>14506668</v>
      </c>
      <c r="O42" s="16">
        <f t="shared" si="10"/>
        <v>602439.6</v>
      </c>
      <c r="P42" s="16">
        <f t="shared" si="11"/>
        <v>0</v>
      </c>
      <c r="Q42" s="16">
        <f t="shared" si="12"/>
        <v>0</v>
      </c>
      <c r="R42" s="17">
        <f t="shared" si="13"/>
        <v>4.152846125657525E-2</v>
      </c>
      <c r="S42" s="17">
        <f t="shared" si="14"/>
        <v>0</v>
      </c>
      <c r="T42" s="17">
        <f t="shared" si="15"/>
        <v>0</v>
      </c>
      <c r="U42" s="17">
        <f t="shared" si="16"/>
        <v>4.152846125657525E-2</v>
      </c>
      <c r="V42" s="16">
        <f t="shared" si="17"/>
        <v>602439.6</v>
      </c>
    </row>
    <row r="43" spans="1:22" s="59" customFormat="1" ht="36" customHeight="1">
      <c r="A43" s="59">
        <v>38</v>
      </c>
      <c r="B43" s="102" t="s">
        <v>84</v>
      </c>
      <c r="C43" s="102" t="s">
        <v>159</v>
      </c>
      <c r="D43" s="103">
        <v>400137135190047</v>
      </c>
      <c r="E43" s="81" t="s">
        <v>131</v>
      </c>
      <c r="F43" s="83">
        <v>18</v>
      </c>
      <c r="G43" s="59">
        <v>18</v>
      </c>
      <c r="H43" s="84">
        <v>17.5</v>
      </c>
      <c r="I43" s="62">
        <v>0.2</v>
      </c>
      <c r="J43" s="62"/>
      <c r="K43" s="62"/>
      <c r="L43" s="16">
        <v>6128268</v>
      </c>
      <c r="M43" s="16">
        <v>8984561</v>
      </c>
      <c r="N43" s="16">
        <f t="shared" si="9"/>
        <v>15112829</v>
      </c>
      <c r="O43" s="16">
        <f t="shared" si="10"/>
        <v>1225653.6000000001</v>
      </c>
      <c r="P43" s="16">
        <f t="shared" si="11"/>
        <v>0</v>
      </c>
      <c r="Q43" s="16">
        <f t="shared" si="12"/>
        <v>0</v>
      </c>
      <c r="R43" s="17">
        <f t="shared" si="13"/>
        <v>8.110020962984496E-2</v>
      </c>
      <c r="S43" s="17">
        <f t="shared" si="14"/>
        <v>0</v>
      </c>
      <c r="T43" s="17">
        <f t="shared" si="15"/>
        <v>0</v>
      </c>
      <c r="U43" s="17">
        <f t="shared" si="16"/>
        <v>8.110020962984496E-2</v>
      </c>
      <c r="V43" s="16">
        <f t="shared" si="17"/>
        <v>1225653.6000000001</v>
      </c>
    </row>
    <row r="44" spans="1:22" s="59" customFormat="1" ht="36" customHeight="1">
      <c r="A44" s="59">
        <v>39</v>
      </c>
      <c r="B44" s="102" t="s">
        <v>67</v>
      </c>
      <c r="C44" s="102" t="s">
        <v>159</v>
      </c>
      <c r="D44" s="103">
        <v>400137135190046</v>
      </c>
      <c r="E44" s="81" t="s">
        <v>131</v>
      </c>
      <c r="F44" s="83">
        <v>18</v>
      </c>
      <c r="G44" s="59">
        <v>18</v>
      </c>
      <c r="H44" s="84">
        <v>17.61</v>
      </c>
      <c r="I44" s="62">
        <v>0.15</v>
      </c>
      <c r="J44" s="62"/>
      <c r="K44" s="62"/>
      <c r="L44" s="16">
        <v>6128268</v>
      </c>
      <c r="M44" s="16">
        <v>8984561</v>
      </c>
      <c r="N44" s="16">
        <f t="shared" si="9"/>
        <v>15112829</v>
      </c>
      <c r="O44" s="16">
        <f t="shared" si="10"/>
        <v>919240.2</v>
      </c>
      <c r="P44" s="16">
        <f t="shared" si="11"/>
        <v>0</v>
      </c>
      <c r="Q44" s="16">
        <f t="shared" si="12"/>
        <v>0</v>
      </c>
      <c r="R44" s="17">
        <f t="shared" si="13"/>
        <v>6.0825157222383706E-2</v>
      </c>
      <c r="S44" s="17">
        <f t="shared" si="14"/>
        <v>0</v>
      </c>
      <c r="T44" s="17">
        <f t="shared" si="15"/>
        <v>0</v>
      </c>
      <c r="U44" s="17">
        <f t="shared" si="16"/>
        <v>6.0825157222383706E-2</v>
      </c>
      <c r="V44" s="16">
        <f t="shared" si="17"/>
        <v>919240.2</v>
      </c>
    </row>
    <row r="45" spans="1:22" s="68" customFormat="1" ht="36" customHeight="1">
      <c r="A45" s="68">
        <v>40</v>
      </c>
      <c r="B45" s="100" t="s">
        <v>56</v>
      </c>
      <c r="C45" s="100" t="s">
        <v>160</v>
      </c>
      <c r="D45" s="101">
        <v>400137135190038</v>
      </c>
      <c r="E45" s="77" t="s">
        <v>161</v>
      </c>
      <c r="F45" s="79">
        <v>16</v>
      </c>
      <c r="G45" s="68">
        <v>16</v>
      </c>
      <c r="H45" s="80">
        <v>19.37</v>
      </c>
      <c r="I45" s="66">
        <v>0.2</v>
      </c>
      <c r="J45" s="66"/>
      <c r="K45" s="66"/>
      <c r="L45" s="15">
        <v>6128268</v>
      </c>
      <c r="M45" s="15">
        <v>8014787</v>
      </c>
      <c r="N45" s="16">
        <f t="shared" si="9"/>
        <v>14143055</v>
      </c>
      <c r="O45" s="16">
        <f t="shared" si="10"/>
        <v>1225653.6000000001</v>
      </c>
      <c r="P45" s="16">
        <f t="shared" si="11"/>
        <v>0</v>
      </c>
      <c r="Q45" s="16">
        <f t="shared" si="12"/>
        <v>0</v>
      </c>
      <c r="R45" s="17">
        <f t="shared" si="13"/>
        <v>8.6661163376653777E-2</v>
      </c>
      <c r="S45" s="17">
        <f t="shared" si="14"/>
        <v>0</v>
      </c>
      <c r="T45" s="17">
        <f t="shared" si="15"/>
        <v>0</v>
      </c>
      <c r="U45" s="17">
        <f t="shared" si="16"/>
        <v>8.6661163376653777E-2</v>
      </c>
      <c r="V45" s="16">
        <f t="shared" si="17"/>
        <v>1225653.6000000001</v>
      </c>
    </row>
    <row r="46" spans="1:22" s="68" customFormat="1" ht="36" customHeight="1">
      <c r="A46" s="68">
        <v>41</v>
      </c>
      <c r="B46" s="100" t="s">
        <v>85</v>
      </c>
      <c r="C46" s="100" t="s">
        <v>162</v>
      </c>
      <c r="D46" s="101">
        <v>400137135190058</v>
      </c>
      <c r="E46" s="77" t="s">
        <v>161</v>
      </c>
      <c r="F46" s="79">
        <v>17</v>
      </c>
      <c r="G46" s="68">
        <v>17</v>
      </c>
      <c r="H46" s="80">
        <v>19.07</v>
      </c>
      <c r="I46" s="66">
        <v>0.15</v>
      </c>
      <c r="J46" s="66"/>
      <c r="K46" s="66"/>
      <c r="L46" s="15">
        <v>6128268</v>
      </c>
      <c r="M46" s="15">
        <v>8420728</v>
      </c>
      <c r="N46" s="16">
        <f t="shared" si="9"/>
        <v>14548996</v>
      </c>
      <c r="O46" s="16">
        <f t="shared" si="10"/>
        <v>919240.2</v>
      </c>
      <c r="P46" s="16">
        <f t="shared" si="11"/>
        <v>0</v>
      </c>
      <c r="Q46" s="16">
        <f t="shared" si="12"/>
        <v>0</v>
      </c>
      <c r="R46" s="17">
        <f t="shared" si="13"/>
        <v>6.3182380419927256E-2</v>
      </c>
      <c r="S46" s="17">
        <f t="shared" si="14"/>
        <v>0</v>
      </c>
      <c r="T46" s="17">
        <f t="shared" si="15"/>
        <v>0</v>
      </c>
      <c r="U46" s="17">
        <f t="shared" si="16"/>
        <v>6.3182380419927256E-2</v>
      </c>
      <c r="V46" s="16">
        <f t="shared" si="17"/>
        <v>919240.2</v>
      </c>
    </row>
    <row r="47" spans="1:22" s="68" customFormat="1" ht="36" customHeight="1">
      <c r="A47" s="68">
        <v>42</v>
      </c>
      <c r="B47" s="100" t="s">
        <v>86</v>
      </c>
      <c r="C47" s="100" t="s">
        <v>163</v>
      </c>
      <c r="D47" s="101">
        <v>400137135190095</v>
      </c>
      <c r="E47" s="77" t="s">
        <v>161</v>
      </c>
      <c r="F47" s="79">
        <v>16</v>
      </c>
      <c r="G47" s="68">
        <v>16</v>
      </c>
      <c r="H47" s="80">
        <v>18.5</v>
      </c>
      <c r="I47" s="66">
        <v>0.1</v>
      </c>
      <c r="J47" s="66"/>
      <c r="K47" s="66"/>
      <c r="L47" s="15">
        <v>6128268</v>
      </c>
      <c r="M47" s="15">
        <v>8014787</v>
      </c>
      <c r="N47" s="16">
        <f t="shared" si="9"/>
        <v>14143055</v>
      </c>
      <c r="O47" s="16">
        <f t="shared" si="10"/>
        <v>612826.80000000005</v>
      </c>
      <c r="P47" s="16">
        <f t="shared" si="11"/>
        <v>0</v>
      </c>
      <c r="Q47" s="16">
        <f t="shared" si="12"/>
        <v>0</v>
      </c>
      <c r="R47" s="17">
        <f t="shared" si="13"/>
        <v>4.3330581688326889E-2</v>
      </c>
      <c r="S47" s="17">
        <f t="shared" si="14"/>
        <v>0</v>
      </c>
      <c r="T47" s="17">
        <f t="shared" si="15"/>
        <v>0</v>
      </c>
      <c r="U47" s="17">
        <f t="shared" si="16"/>
        <v>4.3330581688326889E-2</v>
      </c>
      <c r="V47" s="16">
        <f t="shared" si="17"/>
        <v>612826.80000000005</v>
      </c>
    </row>
    <row r="48" spans="1:22" s="59" customFormat="1" ht="36" customHeight="1">
      <c r="A48" s="59">
        <v>43</v>
      </c>
      <c r="B48" s="102" t="s">
        <v>87</v>
      </c>
      <c r="C48" s="102" t="s">
        <v>164</v>
      </c>
      <c r="D48" s="103">
        <v>400137135190049</v>
      </c>
      <c r="E48" s="81" t="s">
        <v>165</v>
      </c>
      <c r="F48" s="83">
        <v>18</v>
      </c>
      <c r="G48" s="59">
        <v>18</v>
      </c>
      <c r="H48" s="84">
        <v>19.440000000000001</v>
      </c>
      <c r="I48" s="62">
        <v>0.2</v>
      </c>
      <c r="J48" s="62"/>
      <c r="K48" s="62"/>
      <c r="L48" s="16">
        <v>6128268</v>
      </c>
      <c r="M48" s="16">
        <v>8235993</v>
      </c>
      <c r="N48" s="16">
        <f t="shared" si="9"/>
        <v>14364261</v>
      </c>
      <c r="O48" s="16">
        <f t="shared" si="10"/>
        <v>1225653.6000000001</v>
      </c>
      <c r="P48" s="16">
        <f t="shared" si="11"/>
        <v>0</v>
      </c>
      <c r="Q48" s="16">
        <f t="shared" si="12"/>
        <v>0</v>
      </c>
      <c r="R48" s="17">
        <f t="shared" si="13"/>
        <v>8.5326603296890804E-2</v>
      </c>
      <c r="S48" s="17">
        <f t="shared" si="14"/>
        <v>0</v>
      </c>
      <c r="T48" s="17">
        <f t="shared" si="15"/>
        <v>0</v>
      </c>
      <c r="U48" s="17">
        <f t="shared" si="16"/>
        <v>8.5326603296890804E-2</v>
      </c>
      <c r="V48" s="16">
        <f t="shared" si="17"/>
        <v>1225653.6000000001</v>
      </c>
    </row>
    <row r="49" spans="1:22" s="59" customFormat="1" ht="36" customHeight="1">
      <c r="A49" s="59">
        <v>44</v>
      </c>
      <c r="B49" s="102" t="s">
        <v>53</v>
      </c>
      <c r="C49" s="102" t="s">
        <v>166</v>
      </c>
      <c r="D49" s="103">
        <v>400137135190076</v>
      </c>
      <c r="E49" s="81" t="s">
        <v>165</v>
      </c>
      <c r="F49" s="83">
        <v>18</v>
      </c>
      <c r="G49" s="59">
        <v>16</v>
      </c>
      <c r="H49" s="84">
        <v>18.21</v>
      </c>
      <c r="I49" s="62">
        <v>0.15</v>
      </c>
      <c r="J49" s="62"/>
      <c r="K49" s="62"/>
      <c r="L49" s="16">
        <v>6128268</v>
      </c>
      <c r="M49" s="16">
        <v>8235993</v>
      </c>
      <c r="N49" s="16">
        <f t="shared" si="9"/>
        <v>14364261</v>
      </c>
      <c r="O49" s="16">
        <f t="shared" si="10"/>
        <v>919240.2</v>
      </c>
      <c r="P49" s="16">
        <f t="shared" si="11"/>
        <v>0</v>
      </c>
      <c r="Q49" s="16">
        <f t="shared" si="12"/>
        <v>0</v>
      </c>
      <c r="R49" s="17">
        <f t="shared" si="13"/>
        <v>6.3994952472668107E-2</v>
      </c>
      <c r="S49" s="17">
        <f t="shared" si="14"/>
        <v>0</v>
      </c>
      <c r="T49" s="17">
        <f t="shared" si="15"/>
        <v>0</v>
      </c>
      <c r="U49" s="17">
        <f t="shared" si="16"/>
        <v>6.3994952472668107E-2</v>
      </c>
      <c r="V49" s="16">
        <f t="shared" si="17"/>
        <v>919240.20000000007</v>
      </c>
    </row>
    <row r="50" spans="1:22" s="59" customFormat="1" ht="36" customHeight="1">
      <c r="A50" s="59">
        <v>45</v>
      </c>
      <c r="B50" s="102" t="s">
        <v>87</v>
      </c>
      <c r="C50" s="102" t="s">
        <v>167</v>
      </c>
      <c r="D50" s="103">
        <v>400137135190062</v>
      </c>
      <c r="E50" s="81" t="s">
        <v>165</v>
      </c>
      <c r="F50" s="83">
        <v>18</v>
      </c>
      <c r="G50" s="59">
        <v>16</v>
      </c>
      <c r="H50" s="84">
        <v>18.059999999999999</v>
      </c>
      <c r="I50" s="62">
        <v>0.1</v>
      </c>
      <c r="J50" s="62"/>
      <c r="K50" s="62"/>
      <c r="L50" s="16">
        <v>6128268</v>
      </c>
      <c r="M50" s="16">
        <v>8235993</v>
      </c>
      <c r="N50" s="16">
        <f t="shared" si="9"/>
        <v>14364261</v>
      </c>
      <c r="O50" s="16">
        <f t="shared" si="10"/>
        <v>612826.80000000005</v>
      </c>
      <c r="P50" s="16">
        <f t="shared" si="11"/>
        <v>0</v>
      </c>
      <c r="Q50" s="16">
        <f t="shared" si="12"/>
        <v>0</v>
      </c>
      <c r="R50" s="17">
        <f t="shared" si="13"/>
        <v>4.2663301648445402E-2</v>
      </c>
      <c r="S50" s="17">
        <f t="shared" si="14"/>
        <v>0</v>
      </c>
      <c r="T50" s="17">
        <f t="shared" si="15"/>
        <v>0</v>
      </c>
      <c r="U50" s="17">
        <f t="shared" si="16"/>
        <v>4.2663301648445402E-2</v>
      </c>
      <c r="V50" s="16">
        <f t="shared" si="17"/>
        <v>612826.80000000005</v>
      </c>
    </row>
    <row r="51" spans="1:22" s="68" customFormat="1" ht="36" customHeight="1">
      <c r="A51" s="68">
        <v>46</v>
      </c>
      <c r="B51" s="100" t="s">
        <v>88</v>
      </c>
      <c r="C51" s="100" t="s">
        <v>168</v>
      </c>
      <c r="D51" s="101">
        <v>400137135190110</v>
      </c>
      <c r="E51" s="77" t="s">
        <v>139</v>
      </c>
      <c r="F51" s="79">
        <v>18</v>
      </c>
      <c r="G51" s="68">
        <v>18</v>
      </c>
      <c r="H51" s="80">
        <v>19.559999999999999</v>
      </c>
      <c r="I51" s="66">
        <v>0.2</v>
      </c>
      <c r="J51" s="66"/>
      <c r="K51" s="66"/>
      <c r="L51" s="15">
        <v>6128268</v>
      </c>
      <c r="M51" s="15">
        <v>8748987</v>
      </c>
      <c r="N51" s="16">
        <f t="shared" si="9"/>
        <v>14877255</v>
      </c>
      <c r="O51" s="16">
        <f t="shared" si="10"/>
        <v>1225653.6000000001</v>
      </c>
      <c r="P51" s="16">
        <f t="shared" si="11"/>
        <v>0</v>
      </c>
      <c r="Q51" s="16">
        <f t="shared" si="12"/>
        <v>0</v>
      </c>
      <c r="R51" s="17">
        <f t="shared" si="13"/>
        <v>8.2384391475443561E-2</v>
      </c>
      <c r="S51" s="17">
        <f t="shared" si="14"/>
        <v>0</v>
      </c>
      <c r="T51" s="17">
        <f t="shared" si="15"/>
        <v>0</v>
      </c>
      <c r="U51" s="17">
        <f t="shared" si="16"/>
        <v>8.2384391475443561E-2</v>
      </c>
      <c r="V51" s="16">
        <f t="shared" si="17"/>
        <v>1225653.6000000001</v>
      </c>
    </row>
    <row r="52" spans="1:22" s="68" customFormat="1" ht="36" customHeight="1">
      <c r="A52" s="68">
        <v>47</v>
      </c>
      <c r="B52" s="100" t="s">
        <v>88</v>
      </c>
      <c r="C52" s="100" t="s">
        <v>169</v>
      </c>
      <c r="D52" s="101">
        <v>400137135190067</v>
      </c>
      <c r="E52" s="77" t="s">
        <v>139</v>
      </c>
      <c r="F52" s="79">
        <v>18</v>
      </c>
      <c r="G52" s="68">
        <v>18</v>
      </c>
      <c r="H52" s="80">
        <v>19.309999999999999</v>
      </c>
      <c r="I52" s="66">
        <v>0.15</v>
      </c>
      <c r="J52" s="66"/>
      <c r="K52" s="66"/>
      <c r="L52" s="15">
        <v>6128268</v>
      </c>
      <c r="M52" s="15">
        <v>8748987</v>
      </c>
      <c r="N52" s="16">
        <f t="shared" si="9"/>
        <v>14877255</v>
      </c>
      <c r="O52" s="16">
        <f t="shared" si="10"/>
        <v>919240.2</v>
      </c>
      <c r="P52" s="16">
        <f t="shared" si="11"/>
        <v>0</v>
      </c>
      <c r="Q52" s="16">
        <f t="shared" si="12"/>
        <v>0</v>
      </c>
      <c r="R52" s="17">
        <f t="shared" si="13"/>
        <v>6.178829360658266E-2</v>
      </c>
      <c r="S52" s="17">
        <f t="shared" si="14"/>
        <v>0</v>
      </c>
      <c r="T52" s="17">
        <f t="shared" si="15"/>
        <v>0</v>
      </c>
      <c r="U52" s="17">
        <f t="shared" si="16"/>
        <v>6.178829360658266E-2</v>
      </c>
      <c r="V52" s="16">
        <f t="shared" si="17"/>
        <v>919240.2</v>
      </c>
    </row>
    <row r="53" spans="1:22" s="68" customFormat="1" ht="36" customHeight="1">
      <c r="A53" s="68">
        <v>48</v>
      </c>
      <c r="B53" s="100" t="s">
        <v>73</v>
      </c>
      <c r="C53" s="100" t="s">
        <v>170</v>
      </c>
      <c r="D53" s="101">
        <v>400137135190063</v>
      </c>
      <c r="E53" s="77" t="s">
        <v>139</v>
      </c>
      <c r="F53" s="79">
        <v>18</v>
      </c>
      <c r="G53" s="68">
        <v>18</v>
      </c>
      <c r="H53" s="80">
        <v>18.940000000000001</v>
      </c>
      <c r="I53" s="66">
        <v>0.1</v>
      </c>
      <c r="J53" s="66"/>
      <c r="K53" s="66"/>
      <c r="L53" s="15">
        <v>6128268</v>
      </c>
      <c r="M53" s="15">
        <v>8748987</v>
      </c>
      <c r="N53" s="16">
        <f t="shared" si="9"/>
        <v>14877255</v>
      </c>
      <c r="O53" s="16">
        <f t="shared" si="10"/>
        <v>612826.80000000005</v>
      </c>
      <c r="P53" s="16">
        <f t="shared" si="11"/>
        <v>0</v>
      </c>
      <c r="Q53" s="16">
        <f t="shared" si="12"/>
        <v>0</v>
      </c>
      <c r="R53" s="17">
        <f t="shared" si="13"/>
        <v>4.119219573772178E-2</v>
      </c>
      <c r="S53" s="17">
        <f t="shared" si="14"/>
        <v>0</v>
      </c>
      <c r="T53" s="17">
        <f t="shared" si="15"/>
        <v>0</v>
      </c>
      <c r="U53" s="17">
        <f t="shared" si="16"/>
        <v>4.119219573772178E-2</v>
      </c>
      <c r="V53" s="16">
        <f t="shared" si="17"/>
        <v>612826.80000000005</v>
      </c>
    </row>
    <row r="54" spans="1:22" s="59" customFormat="1" ht="36" customHeight="1">
      <c r="A54" s="59">
        <v>49</v>
      </c>
      <c r="B54" s="102" t="s">
        <v>89</v>
      </c>
      <c r="C54" s="102" t="s">
        <v>172</v>
      </c>
      <c r="D54" s="103">
        <v>400137135190003</v>
      </c>
      <c r="E54" s="81" t="s">
        <v>143</v>
      </c>
      <c r="F54" s="83">
        <v>18</v>
      </c>
      <c r="G54" s="59">
        <v>18</v>
      </c>
      <c r="H54" s="84">
        <v>17.899999999999999</v>
      </c>
      <c r="I54" s="62">
        <v>0.2</v>
      </c>
      <c r="J54" s="62"/>
      <c r="K54" s="62"/>
      <c r="L54" s="16">
        <v>6128268</v>
      </c>
      <c r="M54" s="16">
        <v>8235993</v>
      </c>
      <c r="N54" s="16">
        <f t="shared" si="9"/>
        <v>14364261</v>
      </c>
      <c r="O54" s="16">
        <f t="shared" si="10"/>
        <v>1225653.6000000001</v>
      </c>
      <c r="P54" s="16">
        <f t="shared" si="11"/>
        <v>0</v>
      </c>
      <c r="Q54" s="16">
        <f t="shared" si="12"/>
        <v>0</v>
      </c>
      <c r="R54" s="17">
        <f t="shared" si="13"/>
        <v>8.5326603296890804E-2</v>
      </c>
      <c r="S54" s="17">
        <f t="shared" si="14"/>
        <v>0</v>
      </c>
      <c r="T54" s="17">
        <f t="shared" si="15"/>
        <v>0</v>
      </c>
      <c r="U54" s="17">
        <f t="shared" si="16"/>
        <v>8.5326603296890804E-2</v>
      </c>
      <c r="V54" s="16">
        <f t="shared" si="17"/>
        <v>1225653.6000000001</v>
      </c>
    </row>
    <row r="55" spans="1:22" s="59" customFormat="1" ht="36" customHeight="1">
      <c r="A55" s="59">
        <v>50</v>
      </c>
      <c r="B55" s="102" t="s">
        <v>58</v>
      </c>
      <c r="C55" s="102" t="s">
        <v>171</v>
      </c>
      <c r="D55" s="103">
        <v>400137135190078</v>
      </c>
      <c r="E55" s="81" t="s">
        <v>143</v>
      </c>
      <c r="F55" s="83">
        <v>18</v>
      </c>
      <c r="G55" s="59">
        <v>18</v>
      </c>
      <c r="H55" s="84">
        <v>17.13</v>
      </c>
      <c r="I55" s="62">
        <v>0.15</v>
      </c>
      <c r="J55" s="62"/>
      <c r="K55" s="62"/>
      <c r="L55" s="16">
        <v>6128268</v>
      </c>
      <c r="M55" s="16">
        <v>8235993</v>
      </c>
      <c r="N55" s="16">
        <f t="shared" si="9"/>
        <v>14364261</v>
      </c>
      <c r="O55" s="16">
        <f t="shared" si="10"/>
        <v>919240.2</v>
      </c>
      <c r="P55" s="16">
        <f t="shared" si="11"/>
        <v>0</v>
      </c>
      <c r="Q55" s="16">
        <f t="shared" si="12"/>
        <v>0</v>
      </c>
      <c r="R55" s="17">
        <f t="shared" si="13"/>
        <v>6.3994952472668107E-2</v>
      </c>
      <c r="S55" s="17">
        <f t="shared" si="14"/>
        <v>0</v>
      </c>
      <c r="T55" s="17">
        <f t="shared" si="15"/>
        <v>0</v>
      </c>
      <c r="U55" s="17">
        <f t="shared" si="16"/>
        <v>6.3994952472668107E-2</v>
      </c>
      <c r="V55" s="16">
        <f t="shared" si="17"/>
        <v>919240.20000000007</v>
      </c>
    </row>
    <row r="56" spans="1:22" s="68" customFormat="1" ht="36" customHeight="1">
      <c r="A56" s="68">
        <v>51</v>
      </c>
      <c r="B56" s="100" t="s">
        <v>90</v>
      </c>
      <c r="C56" s="100" t="s">
        <v>173</v>
      </c>
      <c r="D56" s="101">
        <v>99237135170043</v>
      </c>
      <c r="E56" s="77" t="s">
        <v>113</v>
      </c>
      <c r="F56" s="79">
        <v>20</v>
      </c>
      <c r="G56" s="68">
        <v>20</v>
      </c>
      <c r="H56" s="80">
        <v>19.64</v>
      </c>
      <c r="I56" s="66">
        <v>0.2</v>
      </c>
      <c r="J56" s="66"/>
      <c r="K56" s="66"/>
      <c r="L56" s="15">
        <v>4819517</v>
      </c>
      <c r="M56" s="15">
        <v>7490535</v>
      </c>
      <c r="N56" s="16">
        <f t="shared" si="9"/>
        <v>12310052</v>
      </c>
      <c r="O56" s="16">
        <f t="shared" si="10"/>
        <v>963903.4</v>
      </c>
      <c r="P56" s="16">
        <f t="shared" si="11"/>
        <v>0</v>
      </c>
      <c r="Q56" s="16">
        <f t="shared" si="12"/>
        <v>0</v>
      </c>
      <c r="R56" s="17">
        <f t="shared" si="13"/>
        <v>7.8302138772443852E-2</v>
      </c>
      <c r="S56" s="17">
        <f t="shared" si="14"/>
        <v>0</v>
      </c>
      <c r="T56" s="17">
        <f t="shared" si="15"/>
        <v>0</v>
      </c>
      <c r="U56" s="17">
        <f t="shared" si="16"/>
        <v>7.8302138772443852E-2</v>
      </c>
      <c r="V56" s="16">
        <f t="shared" si="17"/>
        <v>963903.4</v>
      </c>
    </row>
    <row r="57" spans="1:22" s="59" customFormat="1" ht="36" customHeight="1">
      <c r="A57" s="59">
        <v>52</v>
      </c>
      <c r="B57" s="102" t="s">
        <v>91</v>
      </c>
      <c r="C57" s="102" t="s">
        <v>159</v>
      </c>
      <c r="D57" s="103">
        <v>99237135170019</v>
      </c>
      <c r="E57" s="81" t="s">
        <v>121</v>
      </c>
      <c r="F57" s="83">
        <v>18</v>
      </c>
      <c r="G57" s="59">
        <v>18</v>
      </c>
      <c r="H57" s="84">
        <v>18.41</v>
      </c>
      <c r="I57" s="62">
        <v>0.2</v>
      </c>
      <c r="J57" s="62"/>
      <c r="K57" s="62"/>
      <c r="L57" s="16">
        <v>4819517</v>
      </c>
      <c r="M57" s="16">
        <v>8792127</v>
      </c>
      <c r="N57" s="16">
        <f t="shared" si="9"/>
        <v>13611644</v>
      </c>
      <c r="O57" s="16">
        <f t="shared" si="10"/>
        <v>963903.4</v>
      </c>
      <c r="P57" s="16">
        <f t="shared" si="11"/>
        <v>0</v>
      </c>
      <c r="Q57" s="16">
        <f t="shared" si="12"/>
        <v>0</v>
      </c>
      <c r="R57" s="17">
        <f t="shared" si="13"/>
        <v>7.0814620188421037E-2</v>
      </c>
      <c r="S57" s="17">
        <f t="shared" si="14"/>
        <v>0</v>
      </c>
      <c r="T57" s="17">
        <f t="shared" si="15"/>
        <v>0</v>
      </c>
      <c r="U57" s="17">
        <f t="shared" si="16"/>
        <v>7.0814620188421037E-2</v>
      </c>
      <c r="V57" s="16">
        <f t="shared" si="17"/>
        <v>963903.40000000014</v>
      </c>
    </row>
    <row r="58" spans="1:22" s="68" customFormat="1" ht="36" customHeight="1">
      <c r="A58" s="68">
        <v>53</v>
      </c>
      <c r="B58" s="100" t="s">
        <v>92</v>
      </c>
      <c r="C58" s="100" t="s">
        <v>174</v>
      </c>
      <c r="D58" s="101">
        <v>99237135170040</v>
      </c>
      <c r="E58" s="77" t="s">
        <v>125</v>
      </c>
      <c r="F58" s="79">
        <v>20</v>
      </c>
      <c r="G58" s="68">
        <v>20</v>
      </c>
      <c r="H58" s="80">
        <v>18.27</v>
      </c>
      <c r="I58" s="66">
        <v>0.2</v>
      </c>
      <c r="J58" s="66"/>
      <c r="K58" s="66"/>
      <c r="L58" s="15">
        <v>4819517</v>
      </c>
      <c r="M58" s="15">
        <v>7650986</v>
      </c>
      <c r="N58" s="16">
        <f t="shared" si="9"/>
        <v>12470503</v>
      </c>
      <c r="O58" s="16">
        <f t="shared" si="10"/>
        <v>963903.4</v>
      </c>
      <c r="P58" s="16">
        <f t="shared" si="11"/>
        <v>0</v>
      </c>
      <c r="Q58" s="16">
        <f t="shared" si="12"/>
        <v>0</v>
      </c>
      <c r="R58" s="17">
        <f t="shared" si="13"/>
        <v>7.7294668867807503E-2</v>
      </c>
      <c r="S58" s="17">
        <f t="shared" si="14"/>
        <v>0</v>
      </c>
      <c r="T58" s="17">
        <f t="shared" si="15"/>
        <v>0</v>
      </c>
      <c r="U58" s="17">
        <f t="shared" si="16"/>
        <v>7.7294668867807503E-2</v>
      </c>
      <c r="V58" s="16">
        <f t="shared" si="17"/>
        <v>963903.4</v>
      </c>
    </row>
    <row r="59" spans="1:22" s="68" customFormat="1" ht="36" customHeight="1">
      <c r="A59" s="68">
        <v>54</v>
      </c>
      <c r="B59" s="100" t="s">
        <v>93</v>
      </c>
      <c r="C59" s="100" t="s">
        <v>175</v>
      </c>
      <c r="D59" s="101">
        <v>99237135170035</v>
      </c>
      <c r="E59" s="77" t="s">
        <v>125</v>
      </c>
      <c r="F59" s="79">
        <v>13</v>
      </c>
      <c r="G59" s="68">
        <v>13</v>
      </c>
      <c r="H59" s="80">
        <v>17.34</v>
      </c>
      <c r="I59" s="66">
        <v>0.15</v>
      </c>
      <c r="J59" s="66"/>
      <c r="K59" s="66"/>
      <c r="L59" s="15">
        <v>4819517</v>
      </c>
      <c r="M59" s="15">
        <v>5018897</v>
      </c>
      <c r="N59" s="16">
        <f t="shared" si="9"/>
        <v>9838414</v>
      </c>
      <c r="O59" s="16">
        <f t="shared" si="10"/>
        <v>722927.54999999993</v>
      </c>
      <c r="P59" s="16">
        <f t="shared" si="11"/>
        <v>0</v>
      </c>
      <c r="Q59" s="16">
        <f t="shared" si="12"/>
        <v>0</v>
      </c>
      <c r="R59" s="17">
        <f t="shared" si="13"/>
        <v>7.3480090388552452E-2</v>
      </c>
      <c r="S59" s="17">
        <f t="shared" si="14"/>
        <v>0</v>
      </c>
      <c r="T59" s="17">
        <f t="shared" si="15"/>
        <v>0</v>
      </c>
      <c r="U59" s="17">
        <f t="shared" si="16"/>
        <v>7.3480090388552452E-2</v>
      </c>
      <c r="V59" s="16">
        <f t="shared" si="17"/>
        <v>722927.54999999993</v>
      </c>
    </row>
    <row r="60" spans="1:22" s="59" customFormat="1" ht="36" customHeight="1">
      <c r="A60" s="59">
        <v>55</v>
      </c>
      <c r="B60" s="102" t="s">
        <v>94</v>
      </c>
      <c r="C60" s="102" t="s">
        <v>176</v>
      </c>
      <c r="D60" s="103">
        <v>99237135190029</v>
      </c>
      <c r="E60" s="81" t="s">
        <v>135</v>
      </c>
      <c r="F60" s="83">
        <v>18</v>
      </c>
      <c r="G60" s="59">
        <v>18</v>
      </c>
      <c r="H60" s="84">
        <v>18.77</v>
      </c>
      <c r="I60" s="62">
        <v>0.2</v>
      </c>
      <c r="J60" s="62"/>
      <c r="K60" s="62"/>
      <c r="L60" s="16">
        <v>4902615</v>
      </c>
      <c r="M60" s="16">
        <v>6318815</v>
      </c>
      <c r="N60" s="16">
        <f t="shared" si="9"/>
        <v>11221430</v>
      </c>
      <c r="O60" s="16">
        <f t="shared" si="10"/>
        <v>980523</v>
      </c>
      <c r="P60" s="16">
        <f t="shared" si="11"/>
        <v>0</v>
      </c>
      <c r="Q60" s="16">
        <f t="shared" si="12"/>
        <v>0</v>
      </c>
      <c r="R60" s="17">
        <f t="shared" si="13"/>
        <v>8.7379505107637798E-2</v>
      </c>
      <c r="S60" s="17">
        <f t="shared" si="14"/>
        <v>0</v>
      </c>
      <c r="T60" s="17">
        <f t="shared" si="15"/>
        <v>0</v>
      </c>
      <c r="U60" s="17">
        <f t="shared" si="16"/>
        <v>8.7379505107637798E-2</v>
      </c>
      <c r="V60" s="16">
        <f t="shared" si="17"/>
        <v>980523</v>
      </c>
    </row>
    <row r="61" spans="1:22" s="59" customFormat="1" ht="36" customHeight="1">
      <c r="A61" s="59">
        <v>56</v>
      </c>
      <c r="B61" s="102" t="s">
        <v>95</v>
      </c>
      <c r="C61" s="102" t="s">
        <v>177</v>
      </c>
      <c r="D61" s="103">
        <v>99237135190006</v>
      </c>
      <c r="E61" s="81" t="s">
        <v>135</v>
      </c>
      <c r="F61" s="83">
        <v>18</v>
      </c>
      <c r="G61" s="59">
        <v>18</v>
      </c>
      <c r="H61" s="84">
        <v>18.579999999999998</v>
      </c>
      <c r="I61" s="62">
        <v>0.15</v>
      </c>
      <c r="J61" s="62"/>
      <c r="K61" s="62"/>
      <c r="L61" s="16">
        <v>4902615</v>
      </c>
      <c r="M61" s="16">
        <v>6318815</v>
      </c>
      <c r="N61" s="16">
        <f t="shared" si="9"/>
        <v>11221430</v>
      </c>
      <c r="O61" s="16">
        <f t="shared" si="10"/>
        <v>735392.25</v>
      </c>
      <c r="P61" s="16">
        <f t="shared" si="11"/>
        <v>0</v>
      </c>
      <c r="Q61" s="16">
        <f t="shared" si="12"/>
        <v>0</v>
      </c>
      <c r="R61" s="17">
        <f t="shared" si="13"/>
        <v>6.5534628830728345E-2</v>
      </c>
      <c r="S61" s="17">
        <f t="shared" si="14"/>
        <v>0</v>
      </c>
      <c r="T61" s="17">
        <f t="shared" si="15"/>
        <v>0</v>
      </c>
      <c r="U61" s="17">
        <f t="shared" si="16"/>
        <v>6.5534628830728345E-2</v>
      </c>
      <c r="V61" s="16">
        <f t="shared" si="17"/>
        <v>735392.25</v>
      </c>
    </row>
    <row r="62" spans="1:22" s="59" customFormat="1" ht="36" customHeight="1">
      <c r="A62" s="71">
        <v>57</v>
      </c>
      <c r="B62" s="102" t="s">
        <v>96</v>
      </c>
      <c r="C62" s="102" t="s">
        <v>178</v>
      </c>
      <c r="D62" s="103">
        <v>99237135190002</v>
      </c>
      <c r="E62" s="81" t="s">
        <v>135</v>
      </c>
      <c r="F62" s="83">
        <v>18</v>
      </c>
      <c r="G62" s="59">
        <v>16</v>
      </c>
      <c r="H62" s="84">
        <v>17.309999999999999</v>
      </c>
      <c r="I62" s="62">
        <v>0.1</v>
      </c>
      <c r="J62" s="62"/>
      <c r="K62" s="62"/>
      <c r="L62" s="16">
        <v>4902615</v>
      </c>
      <c r="M62" s="16">
        <v>6318815</v>
      </c>
      <c r="N62" s="16">
        <f t="shared" si="9"/>
        <v>11221430</v>
      </c>
      <c r="O62" s="16">
        <f t="shared" si="10"/>
        <v>490261.5</v>
      </c>
      <c r="P62" s="16">
        <f t="shared" si="11"/>
        <v>0</v>
      </c>
      <c r="Q62" s="16">
        <f t="shared" si="12"/>
        <v>0</v>
      </c>
      <c r="R62" s="17">
        <f t="shared" si="13"/>
        <v>4.3689752553818899E-2</v>
      </c>
      <c r="S62" s="17">
        <f t="shared" si="14"/>
        <v>0</v>
      </c>
      <c r="T62" s="17">
        <f t="shared" si="15"/>
        <v>0</v>
      </c>
      <c r="U62" s="17">
        <f t="shared" si="16"/>
        <v>4.3689752553818899E-2</v>
      </c>
      <c r="V62" s="16">
        <f t="shared" si="17"/>
        <v>490261.5</v>
      </c>
    </row>
    <row r="63" spans="1:22" s="68" customFormat="1" ht="36" customHeight="1">
      <c r="A63" s="68">
        <v>58</v>
      </c>
      <c r="B63" s="100" t="s">
        <v>97</v>
      </c>
      <c r="C63" s="100" t="s">
        <v>179</v>
      </c>
      <c r="D63" s="101">
        <v>99237135190022</v>
      </c>
      <c r="E63" s="77" t="s">
        <v>139</v>
      </c>
      <c r="F63" s="79">
        <v>16</v>
      </c>
      <c r="G63" s="68">
        <v>16</v>
      </c>
      <c r="H63" s="80">
        <v>19.75</v>
      </c>
      <c r="I63" s="66">
        <v>0.2</v>
      </c>
      <c r="J63" s="66"/>
      <c r="K63" s="66"/>
      <c r="L63" s="15">
        <v>4902615</v>
      </c>
      <c r="M63" s="15">
        <v>5605538</v>
      </c>
      <c r="N63" s="16">
        <f t="shared" si="9"/>
        <v>10508153</v>
      </c>
      <c r="O63" s="16">
        <f t="shared" si="10"/>
        <v>980523</v>
      </c>
      <c r="P63" s="16">
        <f t="shared" si="11"/>
        <v>0</v>
      </c>
      <c r="Q63" s="16">
        <f t="shared" si="12"/>
        <v>0</v>
      </c>
      <c r="R63" s="17">
        <f t="shared" si="13"/>
        <v>9.3310689328562305E-2</v>
      </c>
      <c r="S63" s="17">
        <f t="shared" si="14"/>
        <v>0</v>
      </c>
      <c r="T63" s="17">
        <f t="shared" si="15"/>
        <v>0</v>
      </c>
      <c r="U63" s="17">
        <f t="shared" si="16"/>
        <v>9.3310689328562305E-2</v>
      </c>
      <c r="V63" s="16">
        <f t="shared" si="17"/>
        <v>980523</v>
      </c>
    </row>
    <row r="64" spans="1:22" s="68" customFormat="1" ht="36" customHeight="1">
      <c r="A64" s="68">
        <v>59</v>
      </c>
      <c r="B64" s="100" t="s">
        <v>98</v>
      </c>
      <c r="C64" s="100" t="s">
        <v>180</v>
      </c>
      <c r="D64" s="101">
        <v>99237135190030</v>
      </c>
      <c r="E64" s="77" t="s">
        <v>139</v>
      </c>
      <c r="F64" s="79">
        <v>18</v>
      </c>
      <c r="G64" s="68">
        <v>18</v>
      </c>
      <c r="H64" s="80">
        <v>19.25</v>
      </c>
      <c r="I64" s="66">
        <v>0.15</v>
      </c>
      <c r="J64" s="66"/>
      <c r="K64" s="66"/>
      <c r="L64" s="15">
        <v>4902615</v>
      </c>
      <c r="M64" s="15">
        <v>6228770</v>
      </c>
      <c r="N64" s="16">
        <f t="shared" si="9"/>
        <v>11131385</v>
      </c>
      <c r="O64" s="16">
        <f t="shared" si="10"/>
        <v>735392.25</v>
      </c>
      <c r="P64" s="16">
        <f t="shared" si="11"/>
        <v>0</v>
      </c>
      <c r="Q64" s="16">
        <f t="shared" si="12"/>
        <v>0</v>
      </c>
      <c r="R64" s="17">
        <f t="shared" si="13"/>
        <v>6.6064757440336491E-2</v>
      </c>
      <c r="S64" s="17">
        <f t="shared" si="14"/>
        <v>0</v>
      </c>
      <c r="T64" s="17">
        <f t="shared" si="15"/>
        <v>0</v>
      </c>
      <c r="U64" s="17">
        <f t="shared" si="16"/>
        <v>6.6064757440336491E-2</v>
      </c>
      <c r="V64" s="16">
        <f t="shared" si="17"/>
        <v>735392.25</v>
      </c>
    </row>
    <row r="65" spans="1:22" s="68" customFormat="1" ht="36" customHeight="1">
      <c r="A65" s="68">
        <v>60</v>
      </c>
      <c r="B65" s="100" t="s">
        <v>99</v>
      </c>
      <c r="C65" s="100" t="s">
        <v>181</v>
      </c>
      <c r="D65" s="101">
        <v>99237135190018</v>
      </c>
      <c r="E65" s="77" t="s">
        <v>139</v>
      </c>
      <c r="F65" s="79">
        <v>18</v>
      </c>
      <c r="G65" s="68">
        <v>18</v>
      </c>
      <c r="H65" s="80">
        <v>18.329999999999998</v>
      </c>
      <c r="I65" s="66">
        <v>0.1</v>
      </c>
      <c r="J65" s="66"/>
      <c r="K65" s="66"/>
      <c r="L65" s="15">
        <v>4902615</v>
      </c>
      <c r="M65" s="15">
        <v>6335458</v>
      </c>
      <c r="N65" s="16">
        <f t="shared" si="9"/>
        <v>11238073</v>
      </c>
      <c r="O65" s="16">
        <f t="shared" si="10"/>
        <v>490261.5</v>
      </c>
      <c r="P65" s="16">
        <f t="shared" si="11"/>
        <v>0</v>
      </c>
      <c r="Q65" s="16">
        <f t="shared" si="12"/>
        <v>0</v>
      </c>
      <c r="R65" s="17">
        <f t="shared" si="13"/>
        <v>4.3625050308891924E-2</v>
      </c>
      <c r="S65" s="17">
        <f t="shared" si="14"/>
        <v>0</v>
      </c>
      <c r="T65" s="17">
        <f t="shared" si="15"/>
        <v>0</v>
      </c>
      <c r="U65" s="17">
        <f t="shared" si="16"/>
        <v>4.3625050308891924E-2</v>
      </c>
      <c r="V65" s="16">
        <f t="shared" si="17"/>
        <v>490261.5</v>
      </c>
    </row>
    <row r="66" spans="1:22" s="59" customFormat="1" ht="36" customHeight="1">
      <c r="A66" s="59">
        <v>61</v>
      </c>
      <c r="B66" s="102" t="s">
        <v>100</v>
      </c>
      <c r="C66" s="102" t="s">
        <v>182</v>
      </c>
      <c r="D66" s="103">
        <v>400237135170061</v>
      </c>
      <c r="E66" s="81" t="s">
        <v>183</v>
      </c>
      <c r="F66" s="83">
        <v>19</v>
      </c>
      <c r="G66" s="59">
        <v>19</v>
      </c>
      <c r="H66" s="84">
        <v>19.23</v>
      </c>
      <c r="I66" s="62">
        <v>0.2</v>
      </c>
      <c r="J66" s="62"/>
      <c r="K66" s="62"/>
      <c r="L66" s="16">
        <v>7163043</v>
      </c>
      <c r="M66" s="16">
        <v>8548213</v>
      </c>
      <c r="N66" s="16">
        <f t="shared" si="9"/>
        <v>15711256</v>
      </c>
      <c r="O66" s="16">
        <f t="shared" si="10"/>
        <v>1432608.6</v>
      </c>
      <c r="P66" s="16">
        <f t="shared" si="11"/>
        <v>0</v>
      </c>
      <c r="Q66" s="16">
        <f t="shared" si="12"/>
        <v>0</v>
      </c>
      <c r="R66" s="17">
        <f t="shared" si="13"/>
        <v>9.118358201279389E-2</v>
      </c>
      <c r="S66" s="17">
        <f t="shared" si="14"/>
        <v>0</v>
      </c>
      <c r="T66" s="17">
        <f t="shared" si="15"/>
        <v>0</v>
      </c>
      <c r="U66" s="17">
        <f t="shared" si="16"/>
        <v>9.118358201279389E-2</v>
      </c>
      <c r="V66" s="16">
        <f t="shared" si="17"/>
        <v>1432608.6</v>
      </c>
    </row>
    <row r="67" spans="1:22" s="59" customFormat="1" ht="36" customHeight="1">
      <c r="A67" s="59">
        <v>62</v>
      </c>
      <c r="B67" s="102" t="s">
        <v>58</v>
      </c>
      <c r="C67" s="102" t="s">
        <v>184</v>
      </c>
      <c r="D67" s="103">
        <v>400237135170107</v>
      </c>
      <c r="E67" s="81" t="s">
        <v>183</v>
      </c>
      <c r="F67" s="83">
        <v>19</v>
      </c>
      <c r="G67" s="59">
        <v>19</v>
      </c>
      <c r="H67" s="84">
        <v>18.73</v>
      </c>
      <c r="I67" s="62">
        <v>0.15</v>
      </c>
      <c r="J67" s="62"/>
      <c r="K67" s="62"/>
      <c r="L67" s="16">
        <v>7163043</v>
      </c>
      <c r="M67" s="16">
        <v>8548213</v>
      </c>
      <c r="N67" s="16">
        <f t="shared" si="9"/>
        <v>15711256</v>
      </c>
      <c r="O67" s="16">
        <f t="shared" si="10"/>
        <v>1074456.45</v>
      </c>
      <c r="P67" s="16">
        <f t="shared" si="11"/>
        <v>0</v>
      </c>
      <c r="Q67" s="16">
        <f t="shared" si="12"/>
        <v>0</v>
      </c>
      <c r="R67" s="17">
        <f t="shared" si="13"/>
        <v>6.8387686509595411E-2</v>
      </c>
      <c r="S67" s="17">
        <f t="shared" si="14"/>
        <v>0</v>
      </c>
      <c r="T67" s="17">
        <f t="shared" si="15"/>
        <v>0</v>
      </c>
      <c r="U67" s="17">
        <f t="shared" si="16"/>
        <v>6.8387686509595411E-2</v>
      </c>
      <c r="V67" s="16">
        <f t="shared" si="17"/>
        <v>1074456.45</v>
      </c>
    </row>
    <row r="68" spans="1:22" s="59" customFormat="1" ht="36" customHeight="1">
      <c r="A68" s="59">
        <v>63</v>
      </c>
      <c r="B68" s="102" t="s">
        <v>101</v>
      </c>
      <c r="C68" s="102" t="s">
        <v>185</v>
      </c>
      <c r="D68" s="103">
        <v>400237135170024</v>
      </c>
      <c r="E68" s="81" t="s">
        <v>183</v>
      </c>
      <c r="F68" s="83">
        <v>19</v>
      </c>
      <c r="G68" s="59">
        <v>19</v>
      </c>
      <c r="H68" s="84">
        <v>18.940000000000001</v>
      </c>
      <c r="I68" s="62">
        <v>0.1</v>
      </c>
      <c r="J68" s="62"/>
      <c r="K68" s="62"/>
      <c r="L68" s="16">
        <v>7163043</v>
      </c>
      <c r="M68" s="16">
        <v>8548213</v>
      </c>
      <c r="N68" s="16">
        <f t="shared" si="9"/>
        <v>15711256</v>
      </c>
      <c r="O68" s="16">
        <f t="shared" si="10"/>
        <v>716304.3</v>
      </c>
      <c r="P68" s="16">
        <f t="shared" si="11"/>
        <v>0</v>
      </c>
      <c r="Q68" s="16">
        <f t="shared" si="12"/>
        <v>0</v>
      </c>
      <c r="R68" s="17">
        <f t="shared" si="13"/>
        <v>4.5591791006396945E-2</v>
      </c>
      <c r="S68" s="17">
        <f t="shared" si="14"/>
        <v>0</v>
      </c>
      <c r="T68" s="17">
        <f t="shared" si="15"/>
        <v>0</v>
      </c>
      <c r="U68" s="17">
        <f t="shared" si="16"/>
        <v>4.5591791006396945E-2</v>
      </c>
      <c r="V68" s="16">
        <f t="shared" si="17"/>
        <v>716304.3</v>
      </c>
    </row>
    <row r="69" spans="1:22" s="68" customFormat="1" ht="36" customHeight="1">
      <c r="A69" s="68">
        <v>64</v>
      </c>
      <c r="B69" s="100" t="s">
        <v>66</v>
      </c>
      <c r="C69" s="100" t="s">
        <v>186</v>
      </c>
      <c r="D69" s="101">
        <v>400237135170063</v>
      </c>
      <c r="E69" s="77" t="s">
        <v>156</v>
      </c>
      <c r="F69" s="79">
        <v>19</v>
      </c>
      <c r="G69" s="68">
        <v>19</v>
      </c>
      <c r="H69" s="80">
        <v>18.440000000000001</v>
      </c>
      <c r="I69" s="66">
        <v>0.2</v>
      </c>
      <c r="J69" s="66"/>
      <c r="K69" s="66"/>
      <c r="L69" s="15">
        <v>6024396</v>
      </c>
      <c r="M69" s="15">
        <v>7181653</v>
      </c>
      <c r="N69" s="16">
        <f t="shared" si="9"/>
        <v>13206049</v>
      </c>
      <c r="O69" s="16">
        <f t="shared" si="10"/>
        <v>1204879.2</v>
      </c>
      <c r="P69" s="16">
        <f t="shared" si="11"/>
        <v>0</v>
      </c>
      <c r="Q69" s="16">
        <f t="shared" si="12"/>
        <v>0</v>
      </c>
      <c r="R69" s="17">
        <f t="shared" si="13"/>
        <v>9.1236917264202175E-2</v>
      </c>
      <c r="S69" s="17">
        <f t="shared" si="14"/>
        <v>0</v>
      </c>
      <c r="T69" s="17">
        <f t="shared" si="15"/>
        <v>0</v>
      </c>
      <c r="U69" s="17">
        <f t="shared" si="16"/>
        <v>9.1236917264202175E-2</v>
      </c>
      <c r="V69" s="16">
        <f t="shared" si="17"/>
        <v>1204879.2</v>
      </c>
    </row>
    <row r="70" spans="1:22" s="68" customFormat="1" ht="36" customHeight="1">
      <c r="A70" s="68">
        <v>65</v>
      </c>
      <c r="B70" s="100" t="s">
        <v>102</v>
      </c>
      <c r="C70" s="100" t="s">
        <v>187</v>
      </c>
      <c r="D70" s="101">
        <v>400237135170051</v>
      </c>
      <c r="E70" s="77" t="s">
        <v>156</v>
      </c>
      <c r="F70" s="79">
        <v>19</v>
      </c>
      <c r="G70" s="68">
        <v>19</v>
      </c>
      <c r="H70" s="80">
        <v>18.23</v>
      </c>
      <c r="I70" s="66">
        <v>0.15</v>
      </c>
      <c r="J70" s="66"/>
      <c r="K70" s="66"/>
      <c r="L70" s="15">
        <v>6024396</v>
      </c>
      <c r="M70" s="15">
        <v>7181653</v>
      </c>
      <c r="N70" s="16">
        <f t="shared" ref="N70:N89" si="18">L70+M70</f>
        <v>13206049</v>
      </c>
      <c r="O70" s="16">
        <f t="shared" si="10"/>
        <v>903659.4</v>
      </c>
      <c r="P70" s="16">
        <f t="shared" si="11"/>
        <v>0</v>
      </c>
      <c r="Q70" s="16">
        <f t="shared" ref="Q70:Q89" si="19">L70*K70</f>
        <v>0</v>
      </c>
      <c r="R70" s="17">
        <f t="shared" si="13"/>
        <v>6.8427687948151641E-2</v>
      </c>
      <c r="S70" s="17">
        <f t="shared" si="14"/>
        <v>0</v>
      </c>
      <c r="T70" s="17">
        <f t="shared" si="15"/>
        <v>0</v>
      </c>
      <c r="U70" s="17">
        <f t="shared" ref="U70" si="20">SUM(R70:T70)</f>
        <v>6.8427687948151641E-2</v>
      </c>
      <c r="V70" s="16">
        <f t="shared" ref="V70" si="21">N70*U70</f>
        <v>903659.4</v>
      </c>
    </row>
    <row r="71" spans="1:22" s="59" customFormat="1" ht="36" customHeight="1">
      <c r="A71" s="59">
        <v>66</v>
      </c>
      <c r="B71" s="102" t="s">
        <v>58</v>
      </c>
      <c r="C71" s="102" t="s">
        <v>129</v>
      </c>
      <c r="D71" s="103">
        <v>400237135170021</v>
      </c>
      <c r="E71" s="81" t="s">
        <v>125</v>
      </c>
      <c r="F71" s="83">
        <v>20</v>
      </c>
      <c r="G71" s="59">
        <v>20</v>
      </c>
      <c r="H71" s="84">
        <v>19.27</v>
      </c>
      <c r="I71" s="62">
        <v>0.2</v>
      </c>
      <c r="J71" s="62"/>
      <c r="K71" s="62"/>
      <c r="L71" s="16">
        <v>6024396</v>
      </c>
      <c r="M71" s="16">
        <v>7873709</v>
      </c>
      <c r="N71" s="16">
        <f t="shared" si="18"/>
        <v>13898105</v>
      </c>
      <c r="O71" s="16">
        <f t="shared" ref="O71:O89" si="22">L71*I71</f>
        <v>1204879.2</v>
      </c>
      <c r="P71" s="16">
        <f t="shared" ref="P71:P89" si="23">(N71*85%)*J71</f>
        <v>0</v>
      </c>
      <c r="Q71" s="16">
        <f t="shared" si="19"/>
        <v>0</v>
      </c>
      <c r="R71" s="17">
        <f t="shared" ref="R71:R89" si="24">O71/N71</f>
        <v>8.6693775878078333E-2</v>
      </c>
      <c r="S71" s="17">
        <f t="shared" ref="S71:S89" si="25">P71/N71</f>
        <v>0</v>
      </c>
      <c r="T71" s="17">
        <f t="shared" ref="T71:T89" si="26">Q71/N71</f>
        <v>0</v>
      </c>
      <c r="U71" s="17">
        <f t="shared" ref="U71:U89" si="27">SUM(R71:T71)</f>
        <v>8.6693775878078333E-2</v>
      </c>
      <c r="V71" s="16">
        <f t="shared" ref="V71:V89" si="28">N71*U71</f>
        <v>1204879.2</v>
      </c>
    </row>
    <row r="72" spans="1:22" s="59" customFormat="1" ht="36" customHeight="1">
      <c r="A72" s="59">
        <v>67</v>
      </c>
      <c r="B72" s="102" t="s">
        <v>86</v>
      </c>
      <c r="C72" s="102" t="s">
        <v>188</v>
      </c>
      <c r="D72" s="103">
        <v>400237135170009</v>
      </c>
      <c r="E72" s="81" t="s">
        <v>125</v>
      </c>
      <c r="F72" s="83">
        <v>19</v>
      </c>
      <c r="G72" s="59">
        <v>19</v>
      </c>
      <c r="H72" s="84">
        <v>18.260000000000002</v>
      </c>
      <c r="I72" s="62">
        <v>0.15</v>
      </c>
      <c r="J72" s="62"/>
      <c r="K72" s="62"/>
      <c r="L72" s="16">
        <v>6024396</v>
      </c>
      <c r="M72" s="16">
        <v>7729457</v>
      </c>
      <c r="N72" s="16">
        <f t="shared" si="18"/>
        <v>13753853</v>
      </c>
      <c r="O72" s="16">
        <f t="shared" si="22"/>
        <v>903659.4</v>
      </c>
      <c r="P72" s="16">
        <f t="shared" si="23"/>
        <v>0</v>
      </c>
      <c r="Q72" s="16">
        <f t="shared" si="19"/>
        <v>0</v>
      </c>
      <c r="R72" s="17">
        <f t="shared" si="24"/>
        <v>6.5702272664976136E-2</v>
      </c>
      <c r="S72" s="17">
        <f t="shared" si="25"/>
        <v>0</v>
      </c>
      <c r="T72" s="17">
        <f t="shared" si="26"/>
        <v>0</v>
      </c>
      <c r="U72" s="17">
        <f t="shared" si="27"/>
        <v>6.5702272664976136E-2</v>
      </c>
      <c r="V72" s="16">
        <f t="shared" si="28"/>
        <v>903659.4</v>
      </c>
    </row>
    <row r="73" spans="1:22" s="59" customFormat="1" ht="36" customHeight="1">
      <c r="A73" s="59">
        <v>68</v>
      </c>
      <c r="B73" s="102" t="s">
        <v>65</v>
      </c>
      <c r="C73" s="102" t="s">
        <v>189</v>
      </c>
      <c r="D73" s="103">
        <v>400237135170078</v>
      </c>
      <c r="E73" s="81" t="s">
        <v>125</v>
      </c>
      <c r="F73" s="83">
        <v>20</v>
      </c>
      <c r="G73" s="59">
        <v>20</v>
      </c>
      <c r="H73" s="84">
        <v>17.63</v>
      </c>
      <c r="I73" s="62">
        <v>0.1</v>
      </c>
      <c r="J73" s="62"/>
      <c r="K73" s="62"/>
      <c r="L73" s="16">
        <v>6024396</v>
      </c>
      <c r="M73" s="16">
        <v>7873709</v>
      </c>
      <c r="N73" s="16">
        <f t="shared" si="18"/>
        <v>13898105</v>
      </c>
      <c r="O73" s="16">
        <f t="shared" si="22"/>
        <v>602439.6</v>
      </c>
      <c r="P73" s="16">
        <f t="shared" si="23"/>
        <v>0</v>
      </c>
      <c r="Q73" s="16">
        <f t="shared" si="19"/>
        <v>0</v>
      </c>
      <c r="R73" s="17">
        <f t="shared" si="24"/>
        <v>4.3346887939039166E-2</v>
      </c>
      <c r="S73" s="17">
        <f t="shared" si="25"/>
        <v>0</v>
      </c>
      <c r="T73" s="17">
        <f t="shared" si="26"/>
        <v>0</v>
      </c>
      <c r="U73" s="17">
        <f t="shared" si="27"/>
        <v>4.3346887939039166E-2</v>
      </c>
      <c r="V73" s="16">
        <f t="shared" si="28"/>
        <v>602439.6</v>
      </c>
    </row>
    <row r="74" spans="1:22" s="68" customFormat="1" ht="36" customHeight="1">
      <c r="A74" s="68">
        <v>69</v>
      </c>
      <c r="B74" s="100" t="s">
        <v>82</v>
      </c>
      <c r="C74" s="100" t="s">
        <v>190</v>
      </c>
      <c r="D74" s="101">
        <v>400237135190064</v>
      </c>
      <c r="E74" s="77" t="s">
        <v>131</v>
      </c>
      <c r="F74" s="79">
        <v>20</v>
      </c>
      <c r="G74" s="68">
        <v>20</v>
      </c>
      <c r="H74" s="80">
        <v>19.170000000000002</v>
      </c>
      <c r="I74" s="66">
        <v>0.2</v>
      </c>
      <c r="J74" s="66"/>
      <c r="K74" s="66"/>
      <c r="L74" s="15">
        <v>6128268</v>
      </c>
      <c r="M74" s="15">
        <v>8359045</v>
      </c>
      <c r="N74" s="16">
        <f t="shared" si="18"/>
        <v>14487313</v>
      </c>
      <c r="O74" s="16">
        <f t="shared" si="22"/>
        <v>1225653.6000000001</v>
      </c>
      <c r="P74" s="16">
        <f t="shared" si="23"/>
        <v>0</v>
      </c>
      <c r="Q74" s="16">
        <f t="shared" si="19"/>
        <v>0</v>
      </c>
      <c r="R74" s="17">
        <f t="shared" si="24"/>
        <v>8.4601858191370616E-2</v>
      </c>
      <c r="S74" s="17">
        <f t="shared" si="25"/>
        <v>0</v>
      </c>
      <c r="T74" s="17">
        <f t="shared" si="26"/>
        <v>0</v>
      </c>
      <c r="U74" s="17">
        <f t="shared" si="27"/>
        <v>8.4601858191370616E-2</v>
      </c>
      <c r="V74" s="16">
        <f t="shared" si="28"/>
        <v>1225653.6000000001</v>
      </c>
    </row>
    <row r="75" spans="1:22" s="68" customFormat="1" ht="36" customHeight="1">
      <c r="A75" s="68">
        <v>70</v>
      </c>
      <c r="B75" s="100" t="s">
        <v>70</v>
      </c>
      <c r="C75" s="100" t="s">
        <v>191</v>
      </c>
      <c r="D75" s="101">
        <v>400237135190037</v>
      </c>
      <c r="E75" s="77" t="s">
        <v>131</v>
      </c>
      <c r="F75" s="79">
        <v>20</v>
      </c>
      <c r="G75" s="68">
        <v>20</v>
      </c>
      <c r="H75" s="80">
        <v>18.8</v>
      </c>
      <c r="I75" s="66">
        <v>0.15</v>
      </c>
      <c r="J75" s="66"/>
      <c r="K75" s="66"/>
      <c r="L75" s="15">
        <v>6128268</v>
      </c>
      <c r="M75" s="15">
        <v>8359045</v>
      </c>
      <c r="N75" s="16">
        <f t="shared" si="18"/>
        <v>14487313</v>
      </c>
      <c r="O75" s="16">
        <f t="shared" si="22"/>
        <v>919240.2</v>
      </c>
      <c r="P75" s="16">
        <f t="shared" si="23"/>
        <v>0</v>
      </c>
      <c r="Q75" s="16">
        <f t="shared" si="19"/>
        <v>0</v>
      </c>
      <c r="R75" s="17">
        <f t="shared" si="24"/>
        <v>6.3451393643527962E-2</v>
      </c>
      <c r="S75" s="17">
        <f t="shared" si="25"/>
        <v>0</v>
      </c>
      <c r="T75" s="17">
        <f t="shared" si="26"/>
        <v>0</v>
      </c>
      <c r="U75" s="17">
        <f t="shared" si="27"/>
        <v>6.3451393643527962E-2</v>
      </c>
      <c r="V75" s="16">
        <f t="shared" si="28"/>
        <v>919240.2</v>
      </c>
    </row>
    <row r="76" spans="1:22" s="68" customFormat="1" ht="36" customHeight="1">
      <c r="A76" s="68">
        <v>71</v>
      </c>
      <c r="B76" s="100" t="s">
        <v>67</v>
      </c>
      <c r="C76" s="100" t="s">
        <v>192</v>
      </c>
      <c r="D76" s="101">
        <v>400237135190090</v>
      </c>
      <c r="E76" s="77" t="s">
        <v>131</v>
      </c>
      <c r="F76" s="79">
        <v>20</v>
      </c>
      <c r="G76" s="68">
        <v>20</v>
      </c>
      <c r="H76" s="80">
        <v>18.059999999999999</v>
      </c>
      <c r="I76" s="66">
        <v>0.1</v>
      </c>
      <c r="J76" s="66"/>
      <c r="K76" s="66"/>
      <c r="L76" s="15">
        <v>6128268</v>
      </c>
      <c r="M76" s="15">
        <v>8359045</v>
      </c>
      <c r="N76" s="16">
        <f t="shared" si="18"/>
        <v>14487313</v>
      </c>
      <c r="O76" s="16">
        <f t="shared" si="22"/>
        <v>612826.80000000005</v>
      </c>
      <c r="P76" s="16">
        <f t="shared" si="23"/>
        <v>0</v>
      </c>
      <c r="Q76" s="16">
        <f t="shared" si="19"/>
        <v>0</v>
      </c>
      <c r="R76" s="17">
        <f t="shared" si="24"/>
        <v>4.2300929095685308E-2</v>
      </c>
      <c r="S76" s="17">
        <f t="shared" si="25"/>
        <v>0</v>
      </c>
      <c r="T76" s="17">
        <f t="shared" si="26"/>
        <v>0</v>
      </c>
      <c r="U76" s="17">
        <f t="shared" si="27"/>
        <v>4.2300929095685308E-2</v>
      </c>
      <c r="V76" s="16">
        <f t="shared" si="28"/>
        <v>612826.80000000005</v>
      </c>
    </row>
    <row r="77" spans="1:22" s="59" customFormat="1" ht="36" customHeight="1">
      <c r="A77" s="72">
        <v>72</v>
      </c>
      <c r="B77" s="102" t="s">
        <v>58</v>
      </c>
      <c r="C77" s="102" t="s">
        <v>193</v>
      </c>
      <c r="D77" s="103">
        <v>400237135190029</v>
      </c>
      <c r="E77" s="81" t="s">
        <v>161</v>
      </c>
      <c r="F77" s="83">
        <v>19</v>
      </c>
      <c r="G77" s="59">
        <v>19</v>
      </c>
      <c r="H77" s="84">
        <v>19.100000000000001</v>
      </c>
      <c r="I77" s="62">
        <v>0.2</v>
      </c>
      <c r="J77" s="62"/>
      <c r="K77" s="62"/>
      <c r="L77" s="16">
        <v>6128268</v>
      </c>
      <c r="M77" s="16">
        <v>8355130</v>
      </c>
      <c r="N77" s="16">
        <f t="shared" si="18"/>
        <v>14483398</v>
      </c>
      <c r="O77" s="16">
        <f t="shared" si="22"/>
        <v>1225653.6000000001</v>
      </c>
      <c r="P77" s="16">
        <f t="shared" si="23"/>
        <v>0</v>
      </c>
      <c r="Q77" s="16">
        <f t="shared" si="19"/>
        <v>0</v>
      </c>
      <c r="R77" s="17">
        <f t="shared" si="24"/>
        <v>8.4624726876938686E-2</v>
      </c>
      <c r="S77" s="17">
        <f t="shared" si="25"/>
        <v>0</v>
      </c>
      <c r="T77" s="17">
        <f t="shared" si="26"/>
        <v>0</v>
      </c>
      <c r="U77" s="17">
        <f t="shared" si="27"/>
        <v>8.4624726876938686E-2</v>
      </c>
      <c r="V77" s="16">
        <f t="shared" si="28"/>
        <v>1225653.6000000001</v>
      </c>
    </row>
    <row r="78" spans="1:22" s="59" customFormat="1" ht="36" customHeight="1">
      <c r="A78" s="72">
        <v>73</v>
      </c>
      <c r="B78" s="102" t="s">
        <v>103</v>
      </c>
      <c r="C78" s="102" t="s">
        <v>194</v>
      </c>
      <c r="D78" s="103">
        <v>400237135190063</v>
      </c>
      <c r="E78" s="81" t="s">
        <v>161</v>
      </c>
      <c r="F78" s="83">
        <v>19</v>
      </c>
      <c r="G78" s="59">
        <v>19</v>
      </c>
      <c r="H78" s="84">
        <v>17.52</v>
      </c>
      <c r="I78" s="62">
        <v>0.15</v>
      </c>
      <c r="J78" s="62"/>
      <c r="K78" s="62"/>
      <c r="L78" s="16">
        <v>6128268</v>
      </c>
      <c r="M78" s="16">
        <v>8355130</v>
      </c>
      <c r="N78" s="16">
        <f t="shared" si="18"/>
        <v>14483398</v>
      </c>
      <c r="O78" s="16">
        <f t="shared" si="22"/>
        <v>919240.2</v>
      </c>
      <c r="P78" s="16">
        <f t="shared" si="23"/>
        <v>0</v>
      </c>
      <c r="Q78" s="16">
        <f t="shared" si="19"/>
        <v>0</v>
      </c>
      <c r="R78" s="17">
        <f t="shared" si="24"/>
        <v>6.3468545157704004E-2</v>
      </c>
      <c r="S78" s="17">
        <f t="shared" si="25"/>
        <v>0</v>
      </c>
      <c r="T78" s="17">
        <f t="shared" si="26"/>
        <v>0</v>
      </c>
      <c r="U78" s="17">
        <f t="shared" si="27"/>
        <v>6.3468545157704004E-2</v>
      </c>
      <c r="V78" s="16">
        <f t="shared" si="28"/>
        <v>919240.19999999984</v>
      </c>
    </row>
    <row r="79" spans="1:22" s="68" customFormat="1" ht="36" customHeight="1">
      <c r="A79" s="68">
        <v>74</v>
      </c>
      <c r="B79" s="100" t="s">
        <v>104</v>
      </c>
      <c r="C79" s="100" t="s">
        <v>195</v>
      </c>
      <c r="D79" s="101">
        <v>400237135190062</v>
      </c>
      <c r="E79" s="77" t="s">
        <v>196</v>
      </c>
      <c r="F79" s="79">
        <v>17</v>
      </c>
      <c r="G79" s="68">
        <v>17</v>
      </c>
      <c r="H79" s="80">
        <v>17.47</v>
      </c>
      <c r="I79" s="66">
        <v>0.2</v>
      </c>
      <c r="J79" s="66"/>
      <c r="K79" s="66"/>
      <c r="L79" s="15">
        <v>7292416</v>
      </c>
      <c r="M79" s="15">
        <v>8118965</v>
      </c>
      <c r="N79" s="16">
        <f t="shared" si="18"/>
        <v>15411381</v>
      </c>
      <c r="O79" s="16">
        <f t="shared" si="22"/>
        <v>1458483.2000000002</v>
      </c>
      <c r="P79" s="16">
        <f t="shared" si="23"/>
        <v>0</v>
      </c>
      <c r="Q79" s="16">
        <f t="shared" si="19"/>
        <v>0</v>
      </c>
      <c r="R79" s="17">
        <f t="shared" si="24"/>
        <v>9.4636762273283631E-2</v>
      </c>
      <c r="S79" s="17">
        <f t="shared" si="25"/>
        <v>0</v>
      </c>
      <c r="T79" s="17">
        <f t="shared" si="26"/>
        <v>0</v>
      </c>
      <c r="U79" s="17">
        <f t="shared" si="27"/>
        <v>9.4636762273283631E-2</v>
      </c>
      <c r="V79" s="16">
        <f t="shared" si="28"/>
        <v>1458483.2000000002</v>
      </c>
    </row>
    <row r="80" spans="1:22" s="68" customFormat="1" ht="36" customHeight="1">
      <c r="A80" s="68">
        <v>75</v>
      </c>
      <c r="B80" s="100" t="s">
        <v>59</v>
      </c>
      <c r="C80" s="100" t="s">
        <v>197</v>
      </c>
      <c r="D80" s="101">
        <v>400237135190003</v>
      </c>
      <c r="E80" s="77" t="s">
        <v>196</v>
      </c>
      <c r="F80" s="79">
        <v>17</v>
      </c>
      <c r="G80" s="68">
        <v>17</v>
      </c>
      <c r="H80" s="80">
        <v>17.23</v>
      </c>
      <c r="I80" s="66">
        <v>0.15</v>
      </c>
      <c r="J80" s="66"/>
      <c r="K80" s="66"/>
      <c r="L80" s="15">
        <v>7292416</v>
      </c>
      <c r="M80" s="15">
        <v>8118965</v>
      </c>
      <c r="N80" s="16">
        <f t="shared" si="18"/>
        <v>15411381</v>
      </c>
      <c r="O80" s="16">
        <f t="shared" si="22"/>
        <v>1093862.3999999999</v>
      </c>
      <c r="P80" s="16">
        <f t="shared" si="23"/>
        <v>0</v>
      </c>
      <c r="Q80" s="16">
        <f t="shared" si="19"/>
        <v>0</v>
      </c>
      <c r="R80" s="17">
        <f t="shared" si="24"/>
        <v>7.0977571704962716E-2</v>
      </c>
      <c r="S80" s="17">
        <f t="shared" si="25"/>
        <v>0</v>
      </c>
      <c r="T80" s="17">
        <f t="shared" si="26"/>
        <v>0</v>
      </c>
      <c r="U80" s="17">
        <f t="shared" si="27"/>
        <v>7.0977571704962716E-2</v>
      </c>
      <c r="V80" s="16">
        <f t="shared" si="28"/>
        <v>1093862.3999999999</v>
      </c>
    </row>
    <row r="81" spans="1:22" s="59" customFormat="1" ht="36" customHeight="1">
      <c r="A81" s="59">
        <v>76</v>
      </c>
      <c r="B81" s="102" t="s">
        <v>67</v>
      </c>
      <c r="C81" s="102" t="s">
        <v>198</v>
      </c>
      <c r="D81" s="103">
        <v>400237135190060</v>
      </c>
      <c r="E81" s="81" t="s">
        <v>165</v>
      </c>
      <c r="F81" s="83">
        <v>16</v>
      </c>
      <c r="G81" s="59">
        <v>16</v>
      </c>
      <c r="H81" s="84">
        <v>19.899999999999999</v>
      </c>
      <c r="I81" s="62">
        <v>0.2</v>
      </c>
      <c r="J81" s="62"/>
      <c r="K81" s="62"/>
      <c r="L81" s="16">
        <v>6128268</v>
      </c>
      <c r="M81" s="16">
        <v>6882927</v>
      </c>
      <c r="N81" s="16">
        <f t="shared" si="18"/>
        <v>13011195</v>
      </c>
      <c r="O81" s="16">
        <f t="shared" si="22"/>
        <v>1225653.6000000001</v>
      </c>
      <c r="P81" s="16">
        <f t="shared" si="23"/>
        <v>0</v>
      </c>
      <c r="Q81" s="16">
        <f t="shared" si="19"/>
        <v>0</v>
      </c>
      <c r="R81" s="17">
        <f t="shared" si="24"/>
        <v>9.4199925525672329E-2</v>
      </c>
      <c r="S81" s="17">
        <f t="shared" si="25"/>
        <v>0</v>
      </c>
      <c r="T81" s="17">
        <f t="shared" si="26"/>
        <v>0</v>
      </c>
      <c r="U81" s="17">
        <f t="shared" si="27"/>
        <v>9.4199925525672329E-2</v>
      </c>
      <c r="V81" s="16">
        <f t="shared" si="28"/>
        <v>1225653.6000000001</v>
      </c>
    </row>
    <row r="82" spans="1:22" s="27" customFormat="1" ht="36" customHeight="1">
      <c r="A82" s="59">
        <v>77</v>
      </c>
      <c r="B82" s="102" t="s">
        <v>105</v>
      </c>
      <c r="C82" s="102" t="s">
        <v>199</v>
      </c>
      <c r="D82" s="103">
        <v>400237135190073</v>
      </c>
      <c r="E82" s="81" t="s">
        <v>165</v>
      </c>
      <c r="F82" s="83">
        <v>20</v>
      </c>
      <c r="G82" s="59">
        <v>20</v>
      </c>
      <c r="H82" s="84">
        <v>17.5</v>
      </c>
      <c r="I82" s="62">
        <v>0.15</v>
      </c>
      <c r="J82" s="62"/>
      <c r="K82" s="62"/>
      <c r="L82" s="16">
        <v>6128268</v>
      </c>
      <c r="M82" s="16">
        <v>8437092</v>
      </c>
      <c r="N82" s="16">
        <f t="shared" si="18"/>
        <v>14565360</v>
      </c>
      <c r="O82" s="16">
        <f t="shared" si="22"/>
        <v>919240.2</v>
      </c>
      <c r="P82" s="16">
        <f t="shared" si="23"/>
        <v>0</v>
      </c>
      <c r="Q82" s="16">
        <f t="shared" si="19"/>
        <v>0</v>
      </c>
      <c r="R82" s="17">
        <f t="shared" si="24"/>
        <v>6.3111395804841069E-2</v>
      </c>
      <c r="S82" s="17">
        <f t="shared" si="25"/>
        <v>0</v>
      </c>
      <c r="T82" s="17">
        <f t="shared" si="26"/>
        <v>0</v>
      </c>
      <c r="U82" s="17">
        <f t="shared" si="27"/>
        <v>6.3111395804841069E-2</v>
      </c>
      <c r="V82" s="16">
        <f t="shared" si="28"/>
        <v>919240.2</v>
      </c>
    </row>
    <row r="83" spans="1:22" ht="36" customHeight="1">
      <c r="A83" s="59">
        <v>78</v>
      </c>
      <c r="B83" s="102" t="s">
        <v>102</v>
      </c>
      <c r="C83" s="102" t="s">
        <v>200</v>
      </c>
      <c r="D83" s="103">
        <v>400237135190057</v>
      </c>
      <c r="E83" s="81" t="s">
        <v>165</v>
      </c>
      <c r="F83" s="83">
        <v>20</v>
      </c>
      <c r="G83" s="59">
        <v>20</v>
      </c>
      <c r="H83" s="84">
        <v>17.3</v>
      </c>
      <c r="I83" s="62">
        <v>0.1</v>
      </c>
      <c r="J83" s="62"/>
      <c r="K83" s="62"/>
      <c r="L83" s="16">
        <v>6128268</v>
      </c>
      <c r="M83" s="16">
        <v>8437092</v>
      </c>
      <c r="N83" s="16">
        <f t="shared" si="18"/>
        <v>14565360</v>
      </c>
      <c r="O83" s="16">
        <f t="shared" si="22"/>
        <v>612826.80000000005</v>
      </c>
      <c r="P83" s="16">
        <f t="shared" si="23"/>
        <v>0</v>
      </c>
      <c r="Q83" s="16">
        <f t="shared" si="19"/>
        <v>0</v>
      </c>
      <c r="R83" s="17">
        <f t="shared" si="24"/>
        <v>4.2074263869894053E-2</v>
      </c>
      <c r="S83" s="17">
        <f t="shared" si="25"/>
        <v>0</v>
      </c>
      <c r="T83" s="17">
        <f t="shared" si="26"/>
        <v>0</v>
      </c>
      <c r="U83" s="17">
        <f t="shared" si="27"/>
        <v>4.2074263869894053E-2</v>
      </c>
      <c r="V83" s="16">
        <f t="shared" si="28"/>
        <v>612826.80000000005</v>
      </c>
    </row>
    <row r="84" spans="1:22" s="73" customFormat="1" ht="36" customHeight="1">
      <c r="A84" s="68">
        <v>79</v>
      </c>
      <c r="B84" s="100" t="s">
        <v>106</v>
      </c>
      <c r="C84" s="100" t="s">
        <v>201</v>
      </c>
      <c r="D84" s="101">
        <v>400237135190052</v>
      </c>
      <c r="E84" s="77" t="s">
        <v>139</v>
      </c>
      <c r="F84" s="79">
        <v>20</v>
      </c>
      <c r="G84" s="68">
        <v>20</v>
      </c>
      <c r="H84" s="80">
        <v>19.170000000000002</v>
      </c>
      <c r="I84" s="66">
        <v>0.2</v>
      </c>
      <c r="J84" s="66"/>
      <c r="K84" s="66"/>
      <c r="L84" s="15">
        <v>6128268</v>
      </c>
      <c r="M84" s="15">
        <v>8781994</v>
      </c>
      <c r="N84" s="16">
        <f t="shared" si="18"/>
        <v>14910262</v>
      </c>
      <c r="O84" s="16">
        <f t="shared" si="22"/>
        <v>1225653.6000000001</v>
      </c>
      <c r="P84" s="16">
        <f t="shared" si="23"/>
        <v>0</v>
      </c>
      <c r="Q84" s="16">
        <f t="shared" si="19"/>
        <v>0</v>
      </c>
      <c r="R84" s="17">
        <f t="shared" si="24"/>
        <v>8.2202016302597505E-2</v>
      </c>
      <c r="S84" s="17">
        <f t="shared" si="25"/>
        <v>0</v>
      </c>
      <c r="T84" s="17">
        <f t="shared" si="26"/>
        <v>0</v>
      </c>
      <c r="U84" s="17">
        <f t="shared" si="27"/>
        <v>8.2202016302597505E-2</v>
      </c>
      <c r="V84" s="16">
        <f t="shared" si="28"/>
        <v>1225653.6000000001</v>
      </c>
    </row>
    <row r="85" spans="1:22" s="73" customFormat="1" ht="36" customHeight="1">
      <c r="A85" s="68">
        <v>80</v>
      </c>
      <c r="B85" s="100" t="s">
        <v>86</v>
      </c>
      <c r="C85" s="100" t="s">
        <v>202</v>
      </c>
      <c r="D85" s="101">
        <v>400237135190019</v>
      </c>
      <c r="E85" s="77" t="s">
        <v>139</v>
      </c>
      <c r="F85" s="79">
        <v>20</v>
      </c>
      <c r="G85" s="68">
        <v>20</v>
      </c>
      <c r="H85" s="80">
        <v>18.5</v>
      </c>
      <c r="I85" s="66">
        <v>0.15</v>
      </c>
      <c r="J85" s="66"/>
      <c r="K85" s="66"/>
      <c r="L85" s="15">
        <v>6128268</v>
      </c>
      <c r="M85" s="15">
        <v>8781994</v>
      </c>
      <c r="N85" s="16">
        <f t="shared" si="18"/>
        <v>14910262</v>
      </c>
      <c r="O85" s="16">
        <f t="shared" si="22"/>
        <v>919240.2</v>
      </c>
      <c r="P85" s="16">
        <f t="shared" si="23"/>
        <v>0</v>
      </c>
      <c r="Q85" s="16">
        <f t="shared" si="19"/>
        <v>0</v>
      </c>
      <c r="R85" s="17">
        <f t="shared" si="24"/>
        <v>6.1651512226948119E-2</v>
      </c>
      <c r="S85" s="17">
        <f t="shared" si="25"/>
        <v>0</v>
      </c>
      <c r="T85" s="17">
        <f t="shared" si="26"/>
        <v>0</v>
      </c>
      <c r="U85" s="17">
        <f t="shared" si="27"/>
        <v>6.1651512226948119E-2</v>
      </c>
      <c r="V85" s="16">
        <f t="shared" si="28"/>
        <v>919240.2</v>
      </c>
    </row>
    <row r="86" spans="1:22" s="73" customFormat="1" ht="36" customHeight="1">
      <c r="A86" s="68">
        <v>81</v>
      </c>
      <c r="B86" s="100" t="s">
        <v>107</v>
      </c>
      <c r="C86" s="100" t="s">
        <v>136</v>
      </c>
      <c r="D86" s="101">
        <v>400237135190013</v>
      </c>
      <c r="E86" s="77" t="s">
        <v>139</v>
      </c>
      <c r="F86" s="79">
        <v>20</v>
      </c>
      <c r="G86" s="68">
        <v>20</v>
      </c>
      <c r="H86" s="80">
        <v>18.010000000000002</v>
      </c>
      <c r="I86" s="66">
        <v>0.1</v>
      </c>
      <c r="J86" s="66"/>
      <c r="K86" s="66"/>
      <c r="L86" s="15">
        <v>6128268</v>
      </c>
      <c r="M86" s="15">
        <v>8781994</v>
      </c>
      <c r="N86" s="16">
        <f t="shared" si="18"/>
        <v>14910262</v>
      </c>
      <c r="O86" s="16">
        <f t="shared" si="22"/>
        <v>612826.80000000005</v>
      </c>
      <c r="P86" s="16">
        <f t="shared" si="23"/>
        <v>0</v>
      </c>
      <c r="Q86" s="16">
        <f t="shared" si="19"/>
        <v>0</v>
      </c>
      <c r="R86" s="17">
        <f t="shared" si="24"/>
        <v>4.1101008151298753E-2</v>
      </c>
      <c r="S86" s="17">
        <f t="shared" si="25"/>
        <v>0</v>
      </c>
      <c r="T86" s="17">
        <f t="shared" si="26"/>
        <v>0</v>
      </c>
      <c r="U86" s="17">
        <f t="shared" si="27"/>
        <v>4.1101008151298753E-2</v>
      </c>
      <c r="V86" s="16">
        <f t="shared" si="28"/>
        <v>612826.80000000005</v>
      </c>
    </row>
    <row r="87" spans="1:22" ht="36" customHeight="1">
      <c r="A87" s="59">
        <v>82</v>
      </c>
      <c r="B87" s="102" t="s">
        <v>108</v>
      </c>
      <c r="C87" s="102" t="s">
        <v>203</v>
      </c>
      <c r="D87" s="103">
        <v>400237135190038</v>
      </c>
      <c r="E87" s="81" t="s">
        <v>143</v>
      </c>
      <c r="F87" s="83">
        <v>20</v>
      </c>
      <c r="G87" s="59">
        <v>20</v>
      </c>
      <c r="H87" s="84">
        <v>19</v>
      </c>
      <c r="I87" s="62">
        <v>0.2</v>
      </c>
      <c r="J87" s="62"/>
      <c r="K87" s="62"/>
      <c r="L87" s="16">
        <v>6128268</v>
      </c>
      <c r="M87" s="16">
        <v>8888682</v>
      </c>
      <c r="N87" s="16">
        <f t="shared" si="18"/>
        <v>15016950</v>
      </c>
      <c r="O87" s="16">
        <f t="shared" si="22"/>
        <v>1225653.6000000001</v>
      </c>
      <c r="P87" s="16">
        <f t="shared" si="23"/>
        <v>0</v>
      </c>
      <c r="Q87" s="16">
        <f t="shared" si="19"/>
        <v>0</v>
      </c>
      <c r="R87" s="17">
        <f t="shared" si="24"/>
        <v>8.1618011646839073E-2</v>
      </c>
      <c r="S87" s="17">
        <f t="shared" si="25"/>
        <v>0</v>
      </c>
      <c r="T87" s="17">
        <f t="shared" si="26"/>
        <v>0</v>
      </c>
      <c r="U87" s="17">
        <f t="shared" si="27"/>
        <v>8.1618011646839073E-2</v>
      </c>
      <c r="V87" s="16">
        <f t="shared" si="28"/>
        <v>1225653.6000000001</v>
      </c>
    </row>
    <row r="88" spans="1:22" ht="36" customHeight="1">
      <c r="A88" s="59">
        <v>83</v>
      </c>
      <c r="B88" s="102" t="s">
        <v>109</v>
      </c>
      <c r="C88" s="102" t="s">
        <v>204</v>
      </c>
      <c r="D88" s="103">
        <v>400237135190047</v>
      </c>
      <c r="E88" s="81" t="s">
        <v>143</v>
      </c>
      <c r="F88" s="83">
        <v>20</v>
      </c>
      <c r="G88" s="59">
        <v>20</v>
      </c>
      <c r="H88" s="84">
        <v>18.77</v>
      </c>
      <c r="I88" s="62">
        <v>0.15</v>
      </c>
      <c r="J88" s="62"/>
      <c r="K88" s="62"/>
      <c r="L88" s="16">
        <v>6128268</v>
      </c>
      <c r="M88" s="16">
        <v>8888682</v>
      </c>
      <c r="N88" s="16">
        <f t="shared" si="18"/>
        <v>15016950</v>
      </c>
      <c r="O88" s="16">
        <f t="shared" si="22"/>
        <v>919240.2</v>
      </c>
      <c r="P88" s="16">
        <f t="shared" si="23"/>
        <v>0</v>
      </c>
      <c r="Q88" s="16">
        <f t="shared" si="19"/>
        <v>0</v>
      </c>
      <c r="R88" s="17">
        <f t="shared" si="24"/>
        <v>6.1213508735129298E-2</v>
      </c>
      <c r="S88" s="17">
        <f t="shared" si="25"/>
        <v>0</v>
      </c>
      <c r="T88" s="17">
        <f t="shared" si="26"/>
        <v>0</v>
      </c>
      <c r="U88" s="17">
        <f t="shared" si="27"/>
        <v>6.1213508735129298E-2</v>
      </c>
      <c r="V88" s="16">
        <f t="shared" si="28"/>
        <v>919240.2</v>
      </c>
    </row>
    <row r="89" spans="1:22" ht="36" customHeight="1">
      <c r="A89" s="59">
        <v>84</v>
      </c>
      <c r="B89" s="102" t="s">
        <v>109</v>
      </c>
      <c r="C89" s="102" t="s">
        <v>205</v>
      </c>
      <c r="D89" s="103">
        <v>400237135190067</v>
      </c>
      <c r="E89" s="81" t="s">
        <v>143</v>
      </c>
      <c r="F89" s="83">
        <v>20</v>
      </c>
      <c r="G89" s="59">
        <v>18</v>
      </c>
      <c r="H89" s="84">
        <v>17.96</v>
      </c>
      <c r="I89" s="62">
        <v>0.1</v>
      </c>
      <c r="J89" s="62"/>
      <c r="K89" s="62"/>
      <c r="L89" s="16">
        <v>6128268</v>
      </c>
      <c r="M89" s="16">
        <v>8888682</v>
      </c>
      <c r="N89" s="16">
        <f t="shared" si="18"/>
        <v>15016950</v>
      </c>
      <c r="O89" s="16">
        <f t="shared" si="22"/>
        <v>612826.80000000005</v>
      </c>
      <c r="P89" s="16">
        <f t="shared" si="23"/>
        <v>0</v>
      </c>
      <c r="Q89" s="16">
        <f t="shared" si="19"/>
        <v>0</v>
      </c>
      <c r="R89" s="17">
        <f t="shared" si="24"/>
        <v>4.0809005823419536E-2</v>
      </c>
      <c r="S89" s="17">
        <f t="shared" si="25"/>
        <v>0</v>
      </c>
      <c r="T89" s="17">
        <f t="shared" si="26"/>
        <v>0</v>
      </c>
      <c r="U89" s="17">
        <f t="shared" si="27"/>
        <v>4.0809005823419536E-2</v>
      </c>
      <c r="V89" s="16">
        <f t="shared" si="28"/>
        <v>612826.80000000005</v>
      </c>
    </row>
  </sheetData>
  <mergeCells count="7">
    <mergeCell ref="B2:D2"/>
    <mergeCell ref="L3:N3"/>
    <mergeCell ref="O3:Q3"/>
    <mergeCell ref="R3:T3"/>
    <mergeCell ref="U3:V3"/>
    <mergeCell ref="A3:I3"/>
    <mergeCell ref="J3:K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rightToLeft="1" topLeftCell="A4" zoomScale="86" zoomScaleNormal="86" workbookViewId="0">
      <pane ySplit="1" topLeftCell="A41" activePane="bottomLeft" state="frozen"/>
      <selection activeCell="A4" sqref="A4"/>
      <selection pane="bottomLeft" activeCell="W35" sqref="W35"/>
    </sheetView>
  </sheetViews>
  <sheetFormatPr defaultColWidth="9.140625" defaultRowHeight="15.75"/>
  <cols>
    <col min="1" max="1" width="8.85546875" style="23" customWidth="1"/>
    <col min="2" max="2" width="8.85546875" style="74" customWidth="1"/>
    <col min="3" max="3" width="9.28515625" style="74" customWidth="1"/>
    <col min="4" max="4" width="17" style="75" customWidth="1"/>
    <col min="5" max="5" width="28.28515625" style="23" customWidth="1"/>
    <col min="6" max="6" width="7.5703125" style="23" customWidth="1"/>
    <col min="7" max="7" width="7" style="23" customWidth="1"/>
    <col min="8" max="8" width="8.140625" style="23" customWidth="1"/>
    <col min="9" max="9" width="7.140625" style="33" customWidth="1"/>
    <col min="10" max="11" width="0.140625" style="33" hidden="1" customWidth="1"/>
    <col min="12" max="12" width="10.85546875" style="34" customWidth="1"/>
    <col min="13" max="13" width="11.7109375" style="34" customWidth="1"/>
    <col min="14" max="14" width="10.85546875" style="34" customWidth="1"/>
    <col min="15" max="15" width="9.7109375" style="34" customWidth="1"/>
    <col min="16" max="16" width="6.5703125" style="34" hidden="1" customWidth="1"/>
    <col min="17" max="17" width="6.28515625" style="34" hidden="1" customWidth="1"/>
    <col min="18" max="18" width="7.7109375" style="76" customWidth="1"/>
    <col min="19" max="20" width="0.28515625" style="76" hidden="1" customWidth="1"/>
    <col min="21" max="21" width="9.140625" style="76" customWidth="1"/>
    <col min="22" max="22" width="12.42578125" style="34" customWidth="1"/>
    <col min="23" max="23" width="11.85546875" style="33" customWidth="1"/>
    <col min="24" max="24" width="13.85546875" style="109" customWidth="1"/>
    <col min="25" max="25" width="13.85546875" style="23" customWidth="1"/>
    <col min="26" max="16384" width="9.140625" style="23"/>
  </cols>
  <sheetData>
    <row r="1" spans="1:24" ht="89.25" customHeight="1" thickBot="1">
      <c r="B1" s="24" t="s">
        <v>22</v>
      </c>
      <c r="C1" s="25" t="s">
        <v>52</v>
      </c>
      <c r="D1" s="26" t="s">
        <v>23</v>
      </c>
      <c r="E1" s="27">
        <v>4002</v>
      </c>
      <c r="F1" s="28" t="s">
        <v>206</v>
      </c>
      <c r="G1" s="29" t="s">
        <v>207</v>
      </c>
      <c r="H1" s="30" t="s">
        <v>208</v>
      </c>
      <c r="I1" s="31" t="s">
        <v>209</v>
      </c>
      <c r="J1" s="32" t="s">
        <v>210</v>
      </c>
      <c r="M1" s="35"/>
      <c r="R1" s="34"/>
      <c r="S1" s="34"/>
      <c r="T1" s="34"/>
      <c r="U1" s="34"/>
    </row>
    <row r="2" spans="1:24" s="36" customFormat="1" ht="63.75" thickBot="1">
      <c r="B2" s="146" t="s">
        <v>27</v>
      </c>
      <c r="C2" s="147"/>
      <c r="D2" s="148"/>
      <c r="E2" s="37"/>
      <c r="I2" s="38" t="s">
        <v>13</v>
      </c>
      <c r="J2" s="39" t="s">
        <v>29</v>
      </c>
      <c r="K2" s="40" t="s">
        <v>13</v>
      </c>
      <c r="L2" s="41"/>
      <c r="M2" s="41"/>
      <c r="N2" s="41"/>
      <c r="O2" s="41"/>
      <c r="P2" s="41"/>
      <c r="Q2" s="41"/>
      <c r="R2" s="42"/>
      <c r="S2" s="42"/>
      <c r="T2" s="42"/>
      <c r="U2" s="42"/>
      <c r="V2" s="41"/>
      <c r="W2" s="95"/>
      <c r="X2" s="110"/>
    </row>
    <row r="3" spans="1:24">
      <c r="A3" s="141" t="s">
        <v>11</v>
      </c>
      <c r="B3" s="142"/>
      <c r="C3" s="142"/>
      <c r="D3" s="142"/>
      <c r="E3" s="142"/>
      <c r="F3" s="142"/>
      <c r="G3" s="142"/>
      <c r="H3" s="142"/>
      <c r="I3" s="143"/>
      <c r="J3" s="144" t="s">
        <v>24</v>
      </c>
      <c r="K3" s="145"/>
      <c r="L3" s="149" t="s">
        <v>12</v>
      </c>
      <c r="M3" s="150"/>
      <c r="N3" s="150"/>
      <c r="O3" s="151" t="s">
        <v>17</v>
      </c>
      <c r="P3" s="152"/>
      <c r="Q3" s="153"/>
      <c r="R3" s="154" t="s">
        <v>18</v>
      </c>
      <c r="S3" s="155"/>
      <c r="T3" s="156"/>
      <c r="U3" s="144" t="s">
        <v>19</v>
      </c>
      <c r="V3" s="145"/>
    </row>
    <row r="4" spans="1:24" ht="67.5" customHeight="1">
      <c r="A4" s="43" t="s">
        <v>0</v>
      </c>
      <c r="B4" s="44" t="s">
        <v>3</v>
      </c>
      <c r="C4" s="44" t="s">
        <v>2</v>
      </c>
      <c r="D4" s="45" t="s">
        <v>4</v>
      </c>
      <c r="E4" s="46" t="s">
        <v>5</v>
      </c>
      <c r="F4" s="46" t="s">
        <v>9</v>
      </c>
      <c r="G4" s="46" t="s">
        <v>7</v>
      </c>
      <c r="H4" s="46" t="s">
        <v>6</v>
      </c>
      <c r="I4" s="47" t="s">
        <v>8</v>
      </c>
      <c r="J4" s="48" t="s">
        <v>25</v>
      </c>
      <c r="K4" s="49" t="s">
        <v>10</v>
      </c>
      <c r="L4" s="50" t="s">
        <v>13</v>
      </c>
      <c r="M4" s="51" t="s">
        <v>14</v>
      </c>
      <c r="N4" s="52" t="s">
        <v>15</v>
      </c>
      <c r="O4" s="53" t="s">
        <v>16</v>
      </c>
      <c r="P4" s="52" t="s">
        <v>1</v>
      </c>
      <c r="Q4" s="54" t="s">
        <v>26</v>
      </c>
      <c r="R4" s="55" t="s">
        <v>16</v>
      </c>
      <c r="S4" s="56" t="s">
        <v>1</v>
      </c>
      <c r="T4" s="57" t="s">
        <v>28</v>
      </c>
      <c r="U4" s="58" t="s">
        <v>20</v>
      </c>
      <c r="V4" s="98" t="s">
        <v>21</v>
      </c>
      <c r="W4" s="99" t="s">
        <v>212</v>
      </c>
    </row>
    <row r="5" spans="1:24" s="59" customFormat="1" ht="30" customHeight="1">
      <c r="A5" s="59" t="s">
        <v>30</v>
      </c>
      <c r="B5" s="60" t="s">
        <v>31</v>
      </c>
      <c r="C5" s="60" t="s">
        <v>32</v>
      </c>
      <c r="D5" s="61" t="s">
        <v>33</v>
      </c>
      <c r="E5" s="59" t="s">
        <v>34</v>
      </c>
      <c r="F5" s="59" t="s">
        <v>35</v>
      </c>
      <c r="G5" s="59" t="s">
        <v>36</v>
      </c>
      <c r="H5" s="59" t="s">
        <v>37</v>
      </c>
      <c r="I5" s="62" t="s">
        <v>38</v>
      </c>
      <c r="J5" s="62" t="s">
        <v>39</v>
      </c>
      <c r="K5" s="62" t="s">
        <v>40</v>
      </c>
      <c r="L5" s="63" t="s">
        <v>41</v>
      </c>
      <c r="M5" s="63" t="s">
        <v>42</v>
      </c>
      <c r="N5" s="63" t="s">
        <v>43</v>
      </c>
      <c r="O5" s="63" t="s">
        <v>44</v>
      </c>
      <c r="P5" s="63" t="s">
        <v>45</v>
      </c>
      <c r="Q5" s="63" t="s">
        <v>46</v>
      </c>
      <c r="R5" s="64" t="s">
        <v>47</v>
      </c>
      <c r="S5" s="64" t="s">
        <v>48</v>
      </c>
      <c r="T5" s="64" t="s">
        <v>49</v>
      </c>
      <c r="U5" s="64" t="s">
        <v>50</v>
      </c>
      <c r="V5" s="63" t="s">
        <v>51</v>
      </c>
      <c r="W5" s="96" t="s">
        <v>211</v>
      </c>
      <c r="X5" s="111" t="s">
        <v>214</v>
      </c>
    </row>
    <row r="6" spans="1:24" s="68" customFormat="1" ht="31.5" customHeight="1">
      <c r="A6" s="68">
        <v>74</v>
      </c>
      <c r="B6" s="77" t="s">
        <v>104</v>
      </c>
      <c r="C6" s="77" t="s">
        <v>195</v>
      </c>
      <c r="D6" s="78">
        <v>400237135190062</v>
      </c>
      <c r="E6" s="77" t="s">
        <v>196</v>
      </c>
      <c r="F6" s="79">
        <v>17</v>
      </c>
      <c r="G6" s="68">
        <v>17</v>
      </c>
      <c r="H6" s="80">
        <v>17.47</v>
      </c>
      <c r="I6" s="66">
        <v>0.2</v>
      </c>
      <c r="J6" s="66"/>
      <c r="K6" s="66"/>
      <c r="L6" s="67">
        <v>7292416</v>
      </c>
      <c r="M6" s="67">
        <v>8118965</v>
      </c>
      <c r="N6" s="63">
        <f t="shared" ref="N6:N37" si="0">L6+M6</f>
        <v>15411381</v>
      </c>
      <c r="O6" s="63">
        <f t="shared" ref="O6:O37" si="1">L6*I6</f>
        <v>1458483.2000000002</v>
      </c>
      <c r="P6" s="63">
        <f t="shared" ref="P6:P37" si="2">(N6*85%)*J6</f>
        <v>0</v>
      </c>
      <c r="Q6" s="63">
        <f t="shared" ref="Q6:Q37" si="3">L6*K6</f>
        <v>0</v>
      </c>
      <c r="R6" s="64">
        <f t="shared" ref="R6:R37" si="4">O6/N6</f>
        <v>9.4636762273283631E-2</v>
      </c>
      <c r="S6" s="64">
        <f t="shared" ref="S6:S37" si="5">P6/N6</f>
        <v>0</v>
      </c>
      <c r="T6" s="64">
        <f t="shared" ref="T6:T37" si="6">Q6/N6</f>
        <v>0</v>
      </c>
      <c r="U6" s="64">
        <f t="shared" ref="U6:U37" si="7">SUM(R6:T6)</f>
        <v>9.4636762273283631E-2</v>
      </c>
      <c r="V6" s="63">
        <f t="shared" ref="V6:V37" si="8">N6*U6</f>
        <v>1458483.2000000002</v>
      </c>
      <c r="W6" s="97">
        <f>Table13[[#This Row],[Column42]]</f>
        <v>9.4636762273283631E-2</v>
      </c>
      <c r="X6" s="112" t="s">
        <v>213</v>
      </c>
    </row>
    <row r="7" spans="1:24" s="59" customFormat="1" ht="31.5" customHeight="1">
      <c r="A7" s="59">
        <v>76</v>
      </c>
      <c r="B7" s="81" t="s">
        <v>67</v>
      </c>
      <c r="C7" s="81" t="s">
        <v>198</v>
      </c>
      <c r="D7" s="82">
        <v>400237135190060</v>
      </c>
      <c r="E7" s="81" t="s">
        <v>165</v>
      </c>
      <c r="F7" s="83">
        <v>16</v>
      </c>
      <c r="G7" s="59">
        <v>16</v>
      </c>
      <c r="H7" s="84">
        <v>19.899999999999999</v>
      </c>
      <c r="I7" s="62">
        <v>0.2</v>
      </c>
      <c r="J7" s="62"/>
      <c r="K7" s="62"/>
      <c r="L7" s="63">
        <v>6128268</v>
      </c>
      <c r="M7" s="63">
        <v>6882927</v>
      </c>
      <c r="N7" s="63">
        <f t="shared" si="0"/>
        <v>13011195</v>
      </c>
      <c r="O7" s="63">
        <f t="shared" si="1"/>
        <v>1225653.6000000001</v>
      </c>
      <c r="P7" s="63">
        <f t="shared" si="2"/>
        <v>0</v>
      </c>
      <c r="Q7" s="63">
        <f t="shared" si="3"/>
        <v>0</v>
      </c>
      <c r="R7" s="64">
        <f t="shared" si="4"/>
        <v>9.4199925525672329E-2</v>
      </c>
      <c r="S7" s="64">
        <f t="shared" si="5"/>
        <v>0</v>
      </c>
      <c r="T7" s="64">
        <f t="shared" si="6"/>
        <v>0</v>
      </c>
      <c r="U7" s="64">
        <f t="shared" si="7"/>
        <v>9.4199925525672329E-2</v>
      </c>
      <c r="V7" s="63">
        <f t="shared" si="8"/>
        <v>1225653.6000000001</v>
      </c>
      <c r="W7" s="62">
        <f>Table13[[#This Row],[Column42]]</f>
        <v>9.4199925525672329E-2</v>
      </c>
      <c r="X7" s="112" t="s">
        <v>213</v>
      </c>
    </row>
    <row r="8" spans="1:24" s="59" customFormat="1" ht="31.5" customHeight="1">
      <c r="A8" s="68">
        <v>58</v>
      </c>
      <c r="B8" s="77" t="s">
        <v>97</v>
      </c>
      <c r="C8" s="77" t="s">
        <v>179</v>
      </c>
      <c r="D8" s="78">
        <v>99237135190022</v>
      </c>
      <c r="E8" s="77" t="s">
        <v>139</v>
      </c>
      <c r="F8" s="79">
        <v>16</v>
      </c>
      <c r="G8" s="68">
        <v>16</v>
      </c>
      <c r="H8" s="80">
        <v>19.75</v>
      </c>
      <c r="I8" s="66">
        <v>0.2</v>
      </c>
      <c r="J8" s="66"/>
      <c r="K8" s="66"/>
      <c r="L8" s="67">
        <v>4902615</v>
      </c>
      <c r="M8" s="67">
        <v>5605538</v>
      </c>
      <c r="N8" s="63">
        <f t="shared" si="0"/>
        <v>10508153</v>
      </c>
      <c r="O8" s="63">
        <f t="shared" si="1"/>
        <v>980523</v>
      </c>
      <c r="P8" s="63">
        <f t="shared" si="2"/>
        <v>0</v>
      </c>
      <c r="Q8" s="63">
        <f t="shared" si="3"/>
        <v>0</v>
      </c>
      <c r="R8" s="64">
        <f t="shared" si="4"/>
        <v>9.3310689328562305E-2</v>
      </c>
      <c r="S8" s="64">
        <f t="shared" si="5"/>
        <v>0</v>
      </c>
      <c r="T8" s="64">
        <f t="shared" si="6"/>
        <v>0</v>
      </c>
      <c r="U8" s="64">
        <f t="shared" si="7"/>
        <v>9.3310689328562305E-2</v>
      </c>
      <c r="V8" s="63">
        <f t="shared" si="8"/>
        <v>980523</v>
      </c>
      <c r="W8" s="62">
        <f>Table13[[#This Row],[Column42]]</f>
        <v>9.3310689328562305E-2</v>
      </c>
      <c r="X8" s="112" t="s">
        <v>213</v>
      </c>
    </row>
    <row r="9" spans="1:24" s="59" customFormat="1" ht="31.5" customHeight="1">
      <c r="A9" s="68">
        <v>64</v>
      </c>
      <c r="B9" s="77" t="s">
        <v>66</v>
      </c>
      <c r="C9" s="77" t="s">
        <v>186</v>
      </c>
      <c r="D9" s="78">
        <v>400237135170063</v>
      </c>
      <c r="E9" s="77" t="s">
        <v>156</v>
      </c>
      <c r="F9" s="79">
        <v>19</v>
      </c>
      <c r="G9" s="68">
        <v>19</v>
      </c>
      <c r="H9" s="80">
        <v>18.440000000000001</v>
      </c>
      <c r="I9" s="66">
        <v>0.2</v>
      </c>
      <c r="J9" s="66"/>
      <c r="K9" s="66"/>
      <c r="L9" s="67">
        <v>6024396</v>
      </c>
      <c r="M9" s="67">
        <v>7181653</v>
      </c>
      <c r="N9" s="63">
        <f t="shared" si="0"/>
        <v>13206049</v>
      </c>
      <c r="O9" s="63">
        <f t="shared" si="1"/>
        <v>1204879.2</v>
      </c>
      <c r="P9" s="63">
        <f t="shared" si="2"/>
        <v>0</v>
      </c>
      <c r="Q9" s="63">
        <f t="shared" si="3"/>
        <v>0</v>
      </c>
      <c r="R9" s="64">
        <f t="shared" si="4"/>
        <v>9.1236917264202175E-2</v>
      </c>
      <c r="S9" s="64">
        <f t="shared" si="5"/>
        <v>0</v>
      </c>
      <c r="T9" s="64">
        <f t="shared" si="6"/>
        <v>0</v>
      </c>
      <c r="U9" s="64">
        <f t="shared" si="7"/>
        <v>9.1236917264202175E-2</v>
      </c>
      <c r="V9" s="63">
        <f t="shared" si="8"/>
        <v>1204879.2</v>
      </c>
      <c r="W9" s="62">
        <f>Table13[[#This Row],[Column42]]</f>
        <v>9.1236917264202175E-2</v>
      </c>
      <c r="X9" s="112" t="s">
        <v>213</v>
      </c>
    </row>
    <row r="10" spans="1:24" s="59" customFormat="1" ht="31.5" customHeight="1">
      <c r="A10" s="59">
        <v>61</v>
      </c>
      <c r="B10" s="81" t="s">
        <v>100</v>
      </c>
      <c r="C10" s="81" t="s">
        <v>182</v>
      </c>
      <c r="D10" s="82">
        <v>400237135170061</v>
      </c>
      <c r="E10" s="81" t="s">
        <v>183</v>
      </c>
      <c r="F10" s="83">
        <v>19</v>
      </c>
      <c r="G10" s="59">
        <v>19</v>
      </c>
      <c r="H10" s="84">
        <v>19.23</v>
      </c>
      <c r="I10" s="62">
        <v>0.2</v>
      </c>
      <c r="J10" s="62"/>
      <c r="K10" s="62"/>
      <c r="L10" s="63">
        <v>7163043</v>
      </c>
      <c r="M10" s="63">
        <v>8548213</v>
      </c>
      <c r="N10" s="63">
        <f t="shared" si="0"/>
        <v>15711256</v>
      </c>
      <c r="O10" s="63">
        <f t="shared" si="1"/>
        <v>1432608.6</v>
      </c>
      <c r="P10" s="63">
        <f t="shared" si="2"/>
        <v>0</v>
      </c>
      <c r="Q10" s="63">
        <f t="shared" si="3"/>
        <v>0</v>
      </c>
      <c r="R10" s="64">
        <f t="shared" si="4"/>
        <v>9.118358201279389E-2</v>
      </c>
      <c r="S10" s="64">
        <f t="shared" si="5"/>
        <v>0</v>
      </c>
      <c r="T10" s="64">
        <f t="shared" si="6"/>
        <v>0</v>
      </c>
      <c r="U10" s="64">
        <f t="shared" si="7"/>
        <v>9.118358201279389E-2</v>
      </c>
      <c r="V10" s="63">
        <f t="shared" si="8"/>
        <v>1432608.6</v>
      </c>
      <c r="W10" s="62">
        <f>Table13[[#This Row],[Column42]]</f>
        <v>9.118358201279389E-2</v>
      </c>
      <c r="X10" s="112" t="s">
        <v>213</v>
      </c>
    </row>
    <row r="11" spans="1:24" s="68" customFormat="1" ht="31.5" customHeight="1">
      <c r="A11" s="59">
        <v>55</v>
      </c>
      <c r="B11" s="81" t="s">
        <v>94</v>
      </c>
      <c r="C11" s="81" t="s">
        <v>176</v>
      </c>
      <c r="D11" s="82">
        <v>99237135190029</v>
      </c>
      <c r="E11" s="81" t="s">
        <v>135</v>
      </c>
      <c r="F11" s="83">
        <v>18</v>
      </c>
      <c r="G11" s="59">
        <v>18</v>
      </c>
      <c r="H11" s="84">
        <v>18.77</v>
      </c>
      <c r="I11" s="62">
        <v>0.2</v>
      </c>
      <c r="J11" s="62"/>
      <c r="K11" s="62"/>
      <c r="L11" s="63">
        <v>4902615</v>
      </c>
      <c r="M11" s="63">
        <v>6318815</v>
      </c>
      <c r="N11" s="63">
        <f t="shared" si="0"/>
        <v>11221430</v>
      </c>
      <c r="O11" s="63">
        <f t="shared" si="1"/>
        <v>980523</v>
      </c>
      <c r="P11" s="63">
        <f t="shared" si="2"/>
        <v>0</v>
      </c>
      <c r="Q11" s="63">
        <f t="shared" si="3"/>
        <v>0</v>
      </c>
      <c r="R11" s="64">
        <f t="shared" si="4"/>
        <v>8.7379505107637798E-2</v>
      </c>
      <c r="S11" s="64">
        <f t="shared" si="5"/>
        <v>0</v>
      </c>
      <c r="T11" s="64">
        <f t="shared" si="6"/>
        <v>0</v>
      </c>
      <c r="U11" s="64">
        <f t="shared" si="7"/>
        <v>8.7379505107637798E-2</v>
      </c>
      <c r="V11" s="63">
        <f t="shared" si="8"/>
        <v>980523</v>
      </c>
      <c r="W11" s="62">
        <f>Table13[[#This Row],[Column42]]</f>
        <v>8.7379505107637798E-2</v>
      </c>
      <c r="X11" s="112" t="s">
        <v>213</v>
      </c>
    </row>
    <row r="12" spans="1:24" s="68" customFormat="1" ht="31.5" customHeight="1">
      <c r="A12" s="59">
        <v>66</v>
      </c>
      <c r="B12" s="81" t="s">
        <v>58</v>
      </c>
      <c r="C12" s="81" t="s">
        <v>129</v>
      </c>
      <c r="D12" s="82">
        <v>400237135170021</v>
      </c>
      <c r="E12" s="81" t="s">
        <v>125</v>
      </c>
      <c r="F12" s="83">
        <v>20</v>
      </c>
      <c r="G12" s="59">
        <v>20</v>
      </c>
      <c r="H12" s="84">
        <v>19.27</v>
      </c>
      <c r="I12" s="62">
        <v>0.2</v>
      </c>
      <c r="J12" s="62"/>
      <c r="K12" s="62"/>
      <c r="L12" s="63">
        <v>6024396</v>
      </c>
      <c r="M12" s="63">
        <v>7873709</v>
      </c>
      <c r="N12" s="63">
        <f t="shared" si="0"/>
        <v>13898105</v>
      </c>
      <c r="O12" s="63">
        <f t="shared" si="1"/>
        <v>1204879.2</v>
      </c>
      <c r="P12" s="63">
        <f t="shared" si="2"/>
        <v>0</v>
      </c>
      <c r="Q12" s="63">
        <f t="shared" si="3"/>
        <v>0</v>
      </c>
      <c r="R12" s="64">
        <f t="shared" si="4"/>
        <v>8.6693775878078333E-2</v>
      </c>
      <c r="S12" s="64">
        <f t="shared" si="5"/>
        <v>0</v>
      </c>
      <c r="T12" s="64">
        <f t="shared" si="6"/>
        <v>0</v>
      </c>
      <c r="U12" s="64">
        <f t="shared" si="7"/>
        <v>8.6693775878078333E-2</v>
      </c>
      <c r="V12" s="63">
        <f t="shared" si="8"/>
        <v>1204879.2</v>
      </c>
      <c r="W12" s="62">
        <f>Table13[[#This Row],[Column42]]</f>
        <v>8.6693775878078333E-2</v>
      </c>
      <c r="X12" s="112" t="s">
        <v>213</v>
      </c>
    </row>
    <row r="13" spans="1:24" s="68" customFormat="1" ht="31.5" customHeight="1">
      <c r="A13" s="68">
        <v>40</v>
      </c>
      <c r="B13" s="77" t="s">
        <v>56</v>
      </c>
      <c r="C13" s="77" t="s">
        <v>160</v>
      </c>
      <c r="D13" s="78">
        <v>400137135190038</v>
      </c>
      <c r="E13" s="77" t="s">
        <v>161</v>
      </c>
      <c r="F13" s="79">
        <v>16</v>
      </c>
      <c r="G13" s="68">
        <v>16</v>
      </c>
      <c r="H13" s="80">
        <v>19.37</v>
      </c>
      <c r="I13" s="66">
        <v>0.2</v>
      </c>
      <c r="J13" s="66"/>
      <c r="K13" s="66"/>
      <c r="L13" s="67">
        <v>6128268</v>
      </c>
      <c r="M13" s="67">
        <v>8014787</v>
      </c>
      <c r="N13" s="63">
        <f t="shared" si="0"/>
        <v>14143055</v>
      </c>
      <c r="O13" s="63">
        <f t="shared" si="1"/>
        <v>1225653.6000000001</v>
      </c>
      <c r="P13" s="63">
        <f t="shared" si="2"/>
        <v>0</v>
      </c>
      <c r="Q13" s="63">
        <f t="shared" si="3"/>
        <v>0</v>
      </c>
      <c r="R13" s="64">
        <f t="shared" si="4"/>
        <v>8.6661163376653777E-2</v>
      </c>
      <c r="S13" s="64">
        <f t="shared" si="5"/>
        <v>0</v>
      </c>
      <c r="T13" s="64">
        <f t="shared" si="6"/>
        <v>0</v>
      </c>
      <c r="U13" s="64">
        <f t="shared" si="7"/>
        <v>8.6661163376653777E-2</v>
      </c>
      <c r="V13" s="63">
        <f t="shared" si="8"/>
        <v>1225653.6000000001</v>
      </c>
      <c r="W13" s="62">
        <f>Table13[[#This Row],[Column42]]</f>
        <v>8.6661163376653777E-2</v>
      </c>
      <c r="X13" s="112" t="s">
        <v>213</v>
      </c>
    </row>
    <row r="14" spans="1:24" s="59" customFormat="1" ht="31.5" customHeight="1">
      <c r="A14" s="59">
        <v>43</v>
      </c>
      <c r="B14" s="81" t="s">
        <v>87</v>
      </c>
      <c r="C14" s="81" t="s">
        <v>164</v>
      </c>
      <c r="D14" s="82">
        <v>400137135190049</v>
      </c>
      <c r="E14" s="81" t="s">
        <v>165</v>
      </c>
      <c r="F14" s="83">
        <v>18</v>
      </c>
      <c r="G14" s="59">
        <v>18</v>
      </c>
      <c r="H14" s="84">
        <v>19.440000000000001</v>
      </c>
      <c r="I14" s="62">
        <v>0.2</v>
      </c>
      <c r="J14" s="62"/>
      <c r="K14" s="62"/>
      <c r="L14" s="63">
        <v>6128268</v>
      </c>
      <c r="M14" s="63">
        <v>8235993</v>
      </c>
      <c r="N14" s="63">
        <f t="shared" si="0"/>
        <v>14364261</v>
      </c>
      <c r="O14" s="63">
        <f t="shared" si="1"/>
        <v>1225653.6000000001</v>
      </c>
      <c r="P14" s="63">
        <f t="shared" si="2"/>
        <v>0</v>
      </c>
      <c r="Q14" s="63">
        <f t="shared" si="3"/>
        <v>0</v>
      </c>
      <c r="R14" s="64">
        <f t="shared" si="4"/>
        <v>8.5326603296890804E-2</v>
      </c>
      <c r="S14" s="64">
        <f t="shared" si="5"/>
        <v>0</v>
      </c>
      <c r="T14" s="64">
        <f t="shared" si="6"/>
        <v>0</v>
      </c>
      <c r="U14" s="64">
        <f t="shared" si="7"/>
        <v>8.5326603296890804E-2</v>
      </c>
      <c r="V14" s="63">
        <f t="shared" si="8"/>
        <v>1225653.6000000001</v>
      </c>
      <c r="W14" s="62">
        <f>Table13[[#This Row],[Column42]]</f>
        <v>8.5326603296890804E-2</v>
      </c>
      <c r="X14" s="112" t="s">
        <v>213</v>
      </c>
    </row>
    <row r="15" spans="1:24" s="59" customFormat="1" ht="31.5" customHeight="1">
      <c r="A15" s="59">
        <v>49</v>
      </c>
      <c r="B15" s="81" t="s">
        <v>89</v>
      </c>
      <c r="C15" s="81" t="s">
        <v>172</v>
      </c>
      <c r="D15" s="82">
        <v>400137135190003</v>
      </c>
      <c r="E15" s="81" t="s">
        <v>143</v>
      </c>
      <c r="F15" s="83">
        <v>18</v>
      </c>
      <c r="G15" s="59">
        <v>18</v>
      </c>
      <c r="H15" s="84">
        <v>17.899999999999999</v>
      </c>
      <c r="I15" s="62">
        <v>0.2</v>
      </c>
      <c r="J15" s="62"/>
      <c r="K15" s="62"/>
      <c r="L15" s="63">
        <v>6128268</v>
      </c>
      <c r="M15" s="63">
        <v>8235993</v>
      </c>
      <c r="N15" s="63">
        <f t="shared" si="0"/>
        <v>14364261</v>
      </c>
      <c r="O15" s="63">
        <f t="shared" si="1"/>
        <v>1225653.6000000001</v>
      </c>
      <c r="P15" s="63">
        <f t="shared" si="2"/>
        <v>0</v>
      </c>
      <c r="Q15" s="63">
        <f t="shared" si="3"/>
        <v>0</v>
      </c>
      <c r="R15" s="64">
        <f t="shared" si="4"/>
        <v>8.5326603296890804E-2</v>
      </c>
      <c r="S15" s="64">
        <f t="shared" si="5"/>
        <v>0</v>
      </c>
      <c r="T15" s="64">
        <f t="shared" si="6"/>
        <v>0</v>
      </c>
      <c r="U15" s="64">
        <f t="shared" si="7"/>
        <v>8.5326603296890804E-2</v>
      </c>
      <c r="V15" s="63">
        <f t="shared" si="8"/>
        <v>1225653.6000000001</v>
      </c>
      <c r="W15" s="62">
        <f>Table13[[#This Row],[Column42]]</f>
        <v>8.5326603296890804E-2</v>
      </c>
      <c r="X15" s="112" t="s">
        <v>213</v>
      </c>
    </row>
    <row r="16" spans="1:24" s="68" customFormat="1" ht="31.5" customHeight="1">
      <c r="A16" s="68">
        <v>35</v>
      </c>
      <c r="B16" s="77" t="s">
        <v>82</v>
      </c>
      <c r="C16" s="77" t="s">
        <v>155</v>
      </c>
      <c r="D16" s="78">
        <v>400137135170101</v>
      </c>
      <c r="E16" s="77" t="s">
        <v>156</v>
      </c>
      <c r="F16" s="79">
        <v>18</v>
      </c>
      <c r="G16" s="68">
        <v>18</v>
      </c>
      <c r="H16" s="80">
        <v>19.72</v>
      </c>
      <c r="I16" s="66">
        <v>0.2</v>
      </c>
      <c r="J16" s="66"/>
      <c r="K16" s="66"/>
      <c r="L16" s="67">
        <v>6024396</v>
      </c>
      <c r="M16" s="67">
        <v>8150402</v>
      </c>
      <c r="N16" s="63">
        <f t="shared" si="0"/>
        <v>14174798</v>
      </c>
      <c r="O16" s="63">
        <f t="shared" si="1"/>
        <v>1204879.2</v>
      </c>
      <c r="P16" s="63">
        <f t="shared" si="2"/>
        <v>0</v>
      </c>
      <c r="Q16" s="63">
        <f t="shared" si="3"/>
        <v>0</v>
      </c>
      <c r="R16" s="64">
        <f t="shared" si="4"/>
        <v>8.5001507605258292E-2</v>
      </c>
      <c r="S16" s="64">
        <f t="shared" si="5"/>
        <v>0</v>
      </c>
      <c r="T16" s="64">
        <f t="shared" si="6"/>
        <v>0</v>
      </c>
      <c r="U16" s="64">
        <f t="shared" si="7"/>
        <v>8.5001507605258292E-2</v>
      </c>
      <c r="V16" s="63">
        <f t="shared" si="8"/>
        <v>1204879.2</v>
      </c>
      <c r="W16" s="62">
        <f>Table13[[#This Row],[Column42]]</f>
        <v>8.5001507605258292E-2</v>
      </c>
      <c r="X16" s="112" t="s">
        <v>213</v>
      </c>
    </row>
    <row r="17" spans="1:24" s="68" customFormat="1" ht="31.5" customHeight="1">
      <c r="A17" s="68">
        <v>69</v>
      </c>
      <c r="B17" s="77" t="s">
        <v>82</v>
      </c>
      <c r="C17" s="77" t="s">
        <v>190</v>
      </c>
      <c r="D17" s="78">
        <v>400237135190064</v>
      </c>
      <c r="E17" s="77" t="s">
        <v>131</v>
      </c>
      <c r="F17" s="79">
        <v>20</v>
      </c>
      <c r="G17" s="68">
        <v>20</v>
      </c>
      <c r="H17" s="80">
        <v>19.170000000000002</v>
      </c>
      <c r="I17" s="66">
        <v>0.2</v>
      </c>
      <c r="J17" s="66"/>
      <c r="K17" s="66"/>
      <c r="L17" s="67">
        <v>6128268</v>
      </c>
      <c r="M17" s="67">
        <v>8359045</v>
      </c>
      <c r="N17" s="63">
        <f t="shared" si="0"/>
        <v>14487313</v>
      </c>
      <c r="O17" s="63">
        <f t="shared" si="1"/>
        <v>1225653.6000000001</v>
      </c>
      <c r="P17" s="63">
        <f t="shared" si="2"/>
        <v>0</v>
      </c>
      <c r="Q17" s="63">
        <f t="shared" si="3"/>
        <v>0</v>
      </c>
      <c r="R17" s="64">
        <f t="shared" si="4"/>
        <v>8.4601858191370616E-2</v>
      </c>
      <c r="S17" s="64">
        <f t="shared" si="5"/>
        <v>0</v>
      </c>
      <c r="T17" s="64">
        <f t="shared" si="6"/>
        <v>0</v>
      </c>
      <c r="U17" s="64">
        <f t="shared" si="7"/>
        <v>8.4601858191370616E-2</v>
      </c>
      <c r="V17" s="63">
        <f t="shared" si="8"/>
        <v>1225653.6000000001</v>
      </c>
      <c r="W17" s="62">
        <f>Table13[[#This Row],[Column42]]</f>
        <v>8.4601858191370616E-2</v>
      </c>
      <c r="X17" s="112" t="s">
        <v>213</v>
      </c>
    </row>
    <row r="18" spans="1:24" s="68" customFormat="1" ht="31.5" customHeight="1">
      <c r="A18" s="59">
        <v>33</v>
      </c>
      <c r="B18" s="81" t="s">
        <v>80</v>
      </c>
      <c r="C18" s="81" t="s">
        <v>152</v>
      </c>
      <c r="D18" s="82">
        <v>400137135170062</v>
      </c>
      <c r="E18" s="81" t="s">
        <v>153</v>
      </c>
      <c r="F18" s="83">
        <v>18</v>
      </c>
      <c r="G18" s="59">
        <v>18</v>
      </c>
      <c r="H18" s="84">
        <v>19.36</v>
      </c>
      <c r="I18" s="62">
        <v>0.2</v>
      </c>
      <c r="J18" s="62"/>
      <c r="K18" s="62"/>
      <c r="L18" s="63">
        <v>6024396</v>
      </c>
      <c r="M18" s="63">
        <v>8298957</v>
      </c>
      <c r="N18" s="63">
        <f t="shared" si="0"/>
        <v>14323353</v>
      </c>
      <c r="O18" s="63">
        <f t="shared" si="1"/>
        <v>1204879.2</v>
      </c>
      <c r="P18" s="63">
        <f t="shared" si="2"/>
        <v>0</v>
      </c>
      <c r="Q18" s="63">
        <f t="shared" si="3"/>
        <v>0</v>
      </c>
      <c r="R18" s="64">
        <f t="shared" si="4"/>
        <v>8.4119912425533322E-2</v>
      </c>
      <c r="S18" s="64">
        <f t="shared" si="5"/>
        <v>0</v>
      </c>
      <c r="T18" s="64">
        <f t="shared" si="6"/>
        <v>0</v>
      </c>
      <c r="U18" s="64">
        <f t="shared" si="7"/>
        <v>8.4119912425533322E-2</v>
      </c>
      <c r="V18" s="63">
        <f t="shared" si="8"/>
        <v>1204879.2</v>
      </c>
      <c r="W18" s="62">
        <f>Table13[[#This Row],[Column42]]</f>
        <v>8.4119912425533322E-2</v>
      </c>
      <c r="X18" s="112" t="s">
        <v>213</v>
      </c>
    </row>
    <row r="19" spans="1:24" s="59" customFormat="1" ht="31.5" customHeight="1">
      <c r="A19" s="68">
        <v>21</v>
      </c>
      <c r="B19" s="77" t="s">
        <v>70</v>
      </c>
      <c r="C19" s="77" t="s">
        <v>138</v>
      </c>
      <c r="D19" s="78">
        <v>99137135190050</v>
      </c>
      <c r="E19" s="77" t="s">
        <v>139</v>
      </c>
      <c r="F19" s="79">
        <v>20</v>
      </c>
      <c r="G19" s="68">
        <v>20</v>
      </c>
      <c r="H19" s="80">
        <v>19.68</v>
      </c>
      <c r="I19" s="66">
        <v>0.2</v>
      </c>
      <c r="J19" s="66"/>
      <c r="K19" s="66"/>
      <c r="L19" s="63">
        <v>4902615</v>
      </c>
      <c r="M19" s="67">
        <v>6958690</v>
      </c>
      <c r="N19" s="63">
        <f t="shared" si="0"/>
        <v>11861305</v>
      </c>
      <c r="O19" s="63">
        <f t="shared" si="1"/>
        <v>980523</v>
      </c>
      <c r="P19" s="63">
        <f t="shared" si="2"/>
        <v>0</v>
      </c>
      <c r="Q19" s="63">
        <f t="shared" si="3"/>
        <v>0</v>
      </c>
      <c r="R19" s="64">
        <f t="shared" si="4"/>
        <v>8.2665693193118298E-2</v>
      </c>
      <c r="S19" s="64">
        <f t="shared" si="5"/>
        <v>0</v>
      </c>
      <c r="T19" s="64">
        <f t="shared" si="6"/>
        <v>0</v>
      </c>
      <c r="U19" s="64">
        <f t="shared" si="7"/>
        <v>8.2665693193118298E-2</v>
      </c>
      <c r="V19" s="63">
        <f t="shared" si="8"/>
        <v>980523</v>
      </c>
      <c r="W19" s="62">
        <f>Table13[[#This Row],[Column42]]</f>
        <v>8.2665693193118298E-2</v>
      </c>
      <c r="X19" s="112" t="s">
        <v>213</v>
      </c>
    </row>
    <row r="20" spans="1:24" s="59" customFormat="1" ht="31.5" customHeight="1">
      <c r="A20" s="68">
        <v>46</v>
      </c>
      <c r="B20" s="77" t="s">
        <v>88</v>
      </c>
      <c r="C20" s="77" t="s">
        <v>168</v>
      </c>
      <c r="D20" s="78">
        <v>400137135190110</v>
      </c>
      <c r="E20" s="77" t="s">
        <v>139</v>
      </c>
      <c r="F20" s="79">
        <v>18</v>
      </c>
      <c r="G20" s="68">
        <v>18</v>
      </c>
      <c r="H20" s="80">
        <v>19.559999999999999</v>
      </c>
      <c r="I20" s="66">
        <v>0.2</v>
      </c>
      <c r="J20" s="66"/>
      <c r="K20" s="66"/>
      <c r="L20" s="67">
        <v>6128268</v>
      </c>
      <c r="M20" s="67">
        <v>8748987</v>
      </c>
      <c r="N20" s="63">
        <f t="shared" si="0"/>
        <v>14877255</v>
      </c>
      <c r="O20" s="63">
        <f t="shared" si="1"/>
        <v>1225653.6000000001</v>
      </c>
      <c r="P20" s="63">
        <f t="shared" si="2"/>
        <v>0</v>
      </c>
      <c r="Q20" s="63">
        <f t="shared" si="3"/>
        <v>0</v>
      </c>
      <c r="R20" s="64">
        <f t="shared" si="4"/>
        <v>8.2384391475443561E-2</v>
      </c>
      <c r="S20" s="64">
        <f t="shared" si="5"/>
        <v>0</v>
      </c>
      <c r="T20" s="64">
        <f t="shared" si="6"/>
        <v>0</v>
      </c>
      <c r="U20" s="64">
        <f t="shared" si="7"/>
        <v>8.2384391475443561E-2</v>
      </c>
      <c r="V20" s="63">
        <f t="shared" si="8"/>
        <v>1225653.6000000001</v>
      </c>
      <c r="W20" s="62">
        <f>Table13[[#This Row],[Column42]]</f>
        <v>8.2384391475443561E-2</v>
      </c>
      <c r="X20" s="112" t="s">
        <v>213</v>
      </c>
    </row>
    <row r="21" spans="1:24" s="59" customFormat="1" ht="31.5" customHeight="1">
      <c r="A21" s="68">
        <v>79</v>
      </c>
      <c r="B21" s="77" t="s">
        <v>106</v>
      </c>
      <c r="C21" s="77" t="s">
        <v>201</v>
      </c>
      <c r="D21" s="78">
        <v>400237135190052</v>
      </c>
      <c r="E21" s="77" t="s">
        <v>139</v>
      </c>
      <c r="F21" s="79">
        <v>20</v>
      </c>
      <c r="G21" s="68">
        <v>20</v>
      </c>
      <c r="H21" s="80">
        <v>19.170000000000002</v>
      </c>
      <c r="I21" s="66">
        <v>0.2</v>
      </c>
      <c r="J21" s="66"/>
      <c r="K21" s="66"/>
      <c r="L21" s="67">
        <v>6128268</v>
      </c>
      <c r="M21" s="67">
        <v>8781994</v>
      </c>
      <c r="N21" s="63">
        <f t="shared" si="0"/>
        <v>14910262</v>
      </c>
      <c r="O21" s="63">
        <f t="shared" si="1"/>
        <v>1225653.6000000001</v>
      </c>
      <c r="P21" s="63">
        <f t="shared" si="2"/>
        <v>0</v>
      </c>
      <c r="Q21" s="63">
        <f t="shared" si="3"/>
        <v>0</v>
      </c>
      <c r="R21" s="64">
        <f t="shared" si="4"/>
        <v>8.2202016302597505E-2</v>
      </c>
      <c r="S21" s="64">
        <f t="shared" si="5"/>
        <v>0</v>
      </c>
      <c r="T21" s="64">
        <f t="shared" si="6"/>
        <v>0</v>
      </c>
      <c r="U21" s="64">
        <f t="shared" si="7"/>
        <v>8.2202016302597505E-2</v>
      </c>
      <c r="V21" s="63">
        <f t="shared" si="8"/>
        <v>1225653.6000000001</v>
      </c>
      <c r="W21" s="62">
        <f>Table13[[#This Row],[Column42]]</f>
        <v>8.2202016302597505E-2</v>
      </c>
      <c r="X21" s="112" t="s">
        <v>213</v>
      </c>
    </row>
    <row r="22" spans="1:24" s="68" customFormat="1" ht="31.5" customHeight="1">
      <c r="A22" s="59">
        <v>30</v>
      </c>
      <c r="B22" s="81" t="s">
        <v>78</v>
      </c>
      <c r="C22" s="81" t="s">
        <v>150</v>
      </c>
      <c r="D22" s="82">
        <v>400137135170004</v>
      </c>
      <c r="E22" s="81" t="s">
        <v>113</v>
      </c>
      <c r="F22" s="83">
        <v>17</v>
      </c>
      <c r="G22" s="59">
        <v>17</v>
      </c>
      <c r="H22" s="84">
        <v>18.579999999999998</v>
      </c>
      <c r="I22" s="62">
        <v>0.2</v>
      </c>
      <c r="J22" s="62"/>
      <c r="K22" s="62"/>
      <c r="L22" s="63">
        <v>6024396</v>
      </c>
      <c r="M22" s="63">
        <v>8705417</v>
      </c>
      <c r="N22" s="63">
        <f t="shared" si="0"/>
        <v>14729813</v>
      </c>
      <c r="O22" s="63">
        <f t="shared" si="1"/>
        <v>1204879.2</v>
      </c>
      <c r="P22" s="63">
        <f t="shared" si="2"/>
        <v>0</v>
      </c>
      <c r="Q22" s="63">
        <f t="shared" si="3"/>
        <v>0</v>
      </c>
      <c r="R22" s="64">
        <f t="shared" si="4"/>
        <v>8.1798675923448583E-2</v>
      </c>
      <c r="S22" s="64">
        <f t="shared" si="5"/>
        <v>0</v>
      </c>
      <c r="T22" s="64">
        <f t="shared" si="6"/>
        <v>0</v>
      </c>
      <c r="U22" s="64">
        <f t="shared" si="7"/>
        <v>8.1798675923448583E-2</v>
      </c>
      <c r="V22" s="63">
        <f t="shared" si="8"/>
        <v>1204879.2</v>
      </c>
      <c r="W22" s="62">
        <f>Table13[[#This Row],[Column42]]</f>
        <v>8.1798675923448583E-2</v>
      </c>
      <c r="X22" s="112" t="s">
        <v>213</v>
      </c>
    </row>
    <row r="23" spans="1:24" s="68" customFormat="1" ht="31.5" customHeight="1">
      <c r="A23" s="59">
        <v>82</v>
      </c>
      <c r="B23" s="81" t="s">
        <v>108</v>
      </c>
      <c r="C23" s="81" t="s">
        <v>203</v>
      </c>
      <c r="D23" s="82">
        <v>400237135190038</v>
      </c>
      <c r="E23" s="81" t="s">
        <v>143</v>
      </c>
      <c r="F23" s="83">
        <v>20</v>
      </c>
      <c r="G23" s="59">
        <v>20</v>
      </c>
      <c r="H23" s="84">
        <v>19</v>
      </c>
      <c r="I23" s="62">
        <v>0.2</v>
      </c>
      <c r="J23" s="62"/>
      <c r="K23" s="62"/>
      <c r="L23" s="63">
        <v>6128268</v>
      </c>
      <c r="M23" s="63">
        <v>8888682</v>
      </c>
      <c r="N23" s="63">
        <f t="shared" si="0"/>
        <v>15016950</v>
      </c>
      <c r="O23" s="63">
        <f t="shared" si="1"/>
        <v>1225653.6000000001</v>
      </c>
      <c r="P23" s="63">
        <f t="shared" si="2"/>
        <v>0</v>
      </c>
      <c r="Q23" s="63">
        <f t="shared" si="3"/>
        <v>0</v>
      </c>
      <c r="R23" s="64">
        <f t="shared" si="4"/>
        <v>8.1618011646839073E-2</v>
      </c>
      <c r="S23" s="64">
        <f t="shared" si="5"/>
        <v>0</v>
      </c>
      <c r="T23" s="64">
        <f t="shared" si="6"/>
        <v>0</v>
      </c>
      <c r="U23" s="64">
        <f t="shared" si="7"/>
        <v>8.1618011646839073E-2</v>
      </c>
      <c r="V23" s="63">
        <f t="shared" si="8"/>
        <v>1225653.6000000001</v>
      </c>
      <c r="W23" s="62">
        <f>Table13[[#This Row],[Column42]]</f>
        <v>8.1618011646839073E-2</v>
      </c>
      <c r="X23" s="112" t="s">
        <v>213</v>
      </c>
    </row>
    <row r="24" spans="1:24" s="68" customFormat="1" ht="31.5" customHeight="1">
      <c r="A24" s="59">
        <v>38</v>
      </c>
      <c r="B24" s="81" t="s">
        <v>84</v>
      </c>
      <c r="C24" s="81" t="s">
        <v>159</v>
      </c>
      <c r="D24" s="82">
        <v>400137135190047</v>
      </c>
      <c r="E24" s="81" t="s">
        <v>131</v>
      </c>
      <c r="F24" s="83">
        <v>18</v>
      </c>
      <c r="G24" s="59">
        <v>18</v>
      </c>
      <c r="H24" s="84">
        <v>17.5</v>
      </c>
      <c r="I24" s="62">
        <v>0.2</v>
      </c>
      <c r="J24" s="62"/>
      <c r="K24" s="62"/>
      <c r="L24" s="63">
        <v>6128268</v>
      </c>
      <c r="M24" s="63">
        <v>8984561</v>
      </c>
      <c r="N24" s="63">
        <f t="shared" si="0"/>
        <v>15112829</v>
      </c>
      <c r="O24" s="63">
        <f t="shared" si="1"/>
        <v>1225653.6000000001</v>
      </c>
      <c r="P24" s="63">
        <f t="shared" si="2"/>
        <v>0</v>
      </c>
      <c r="Q24" s="63">
        <f t="shared" si="3"/>
        <v>0</v>
      </c>
      <c r="R24" s="64">
        <f t="shared" si="4"/>
        <v>8.110020962984496E-2</v>
      </c>
      <c r="S24" s="64">
        <f t="shared" si="5"/>
        <v>0</v>
      </c>
      <c r="T24" s="64">
        <f t="shared" si="6"/>
        <v>0</v>
      </c>
      <c r="U24" s="64">
        <f t="shared" si="7"/>
        <v>8.110020962984496E-2</v>
      </c>
      <c r="V24" s="63">
        <f t="shared" si="8"/>
        <v>1225653.6000000001</v>
      </c>
      <c r="W24" s="62">
        <f>Table13[[#This Row],[Column42]]</f>
        <v>8.110020962984496E-2</v>
      </c>
      <c r="X24" s="112" t="s">
        <v>213</v>
      </c>
    </row>
    <row r="25" spans="1:24" s="59" customFormat="1" ht="31.5" customHeight="1">
      <c r="A25" s="68">
        <v>51</v>
      </c>
      <c r="B25" s="77" t="s">
        <v>90</v>
      </c>
      <c r="C25" s="77" t="s">
        <v>173</v>
      </c>
      <c r="D25" s="78">
        <v>99237135170043</v>
      </c>
      <c r="E25" s="77" t="s">
        <v>113</v>
      </c>
      <c r="F25" s="79">
        <v>20</v>
      </c>
      <c r="G25" s="68">
        <v>20</v>
      </c>
      <c r="H25" s="80">
        <v>19.64</v>
      </c>
      <c r="I25" s="66">
        <v>0.2</v>
      </c>
      <c r="J25" s="66"/>
      <c r="K25" s="66"/>
      <c r="L25" s="67">
        <v>4819517</v>
      </c>
      <c r="M25" s="67">
        <v>7490535</v>
      </c>
      <c r="N25" s="63">
        <f t="shared" si="0"/>
        <v>12310052</v>
      </c>
      <c r="O25" s="63">
        <f t="shared" si="1"/>
        <v>963903.4</v>
      </c>
      <c r="P25" s="63">
        <f t="shared" si="2"/>
        <v>0</v>
      </c>
      <c r="Q25" s="63">
        <f t="shared" si="3"/>
        <v>0</v>
      </c>
      <c r="R25" s="64">
        <f t="shared" si="4"/>
        <v>7.8302138772443852E-2</v>
      </c>
      <c r="S25" s="64">
        <f t="shared" si="5"/>
        <v>0</v>
      </c>
      <c r="T25" s="64">
        <f t="shared" si="6"/>
        <v>0</v>
      </c>
      <c r="U25" s="64">
        <f t="shared" si="7"/>
        <v>7.8302138772443852E-2</v>
      </c>
      <c r="V25" s="63">
        <f t="shared" si="8"/>
        <v>963903.4</v>
      </c>
      <c r="W25" s="62">
        <f>Table13[[#This Row],[Column42]]</f>
        <v>7.8302138772443852E-2</v>
      </c>
      <c r="X25" s="112" t="s">
        <v>213</v>
      </c>
    </row>
    <row r="26" spans="1:24" s="59" customFormat="1" ht="31.5" customHeight="1">
      <c r="A26" s="68">
        <v>53</v>
      </c>
      <c r="B26" s="77" t="s">
        <v>92</v>
      </c>
      <c r="C26" s="77" t="s">
        <v>174</v>
      </c>
      <c r="D26" s="78">
        <v>99237135170040</v>
      </c>
      <c r="E26" s="77" t="s">
        <v>125</v>
      </c>
      <c r="F26" s="79">
        <v>20</v>
      </c>
      <c r="G26" s="68">
        <v>20</v>
      </c>
      <c r="H26" s="80">
        <v>18.27</v>
      </c>
      <c r="I26" s="66">
        <v>0.2</v>
      </c>
      <c r="J26" s="66"/>
      <c r="K26" s="66"/>
      <c r="L26" s="67">
        <v>4819517</v>
      </c>
      <c r="M26" s="67">
        <v>7650986</v>
      </c>
      <c r="N26" s="63">
        <f t="shared" si="0"/>
        <v>12470503</v>
      </c>
      <c r="O26" s="63">
        <f t="shared" si="1"/>
        <v>963903.4</v>
      </c>
      <c r="P26" s="63">
        <f t="shared" si="2"/>
        <v>0</v>
      </c>
      <c r="Q26" s="63">
        <f t="shared" si="3"/>
        <v>0</v>
      </c>
      <c r="R26" s="64">
        <f t="shared" si="4"/>
        <v>7.7294668867807503E-2</v>
      </c>
      <c r="S26" s="64">
        <f t="shared" si="5"/>
        <v>0</v>
      </c>
      <c r="T26" s="64">
        <f t="shared" si="6"/>
        <v>0</v>
      </c>
      <c r="U26" s="64">
        <f t="shared" si="7"/>
        <v>7.7294668867807503E-2</v>
      </c>
      <c r="V26" s="63">
        <f t="shared" si="8"/>
        <v>963903.4</v>
      </c>
      <c r="W26" s="62">
        <f>Table13[[#This Row],[Column42]]</f>
        <v>7.7294668867807503E-2</v>
      </c>
      <c r="X26" s="112" t="s">
        <v>213</v>
      </c>
    </row>
    <row r="27" spans="1:24" s="68" customFormat="1" ht="31.5" customHeight="1">
      <c r="A27" s="59">
        <v>52</v>
      </c>
      <c r="B27" s="81" t="s">
        <v>91</v>
      </c>
      <c r="C27" s="81" t="s">
        <v>159</v>
      </c>
      <c r="D27" s="82">
        <v>99237135170019</v>
      </c>
      <c r="E27" s="81" t="s">
        <v>121</v>
      </c>
      <c r="F27" s="83">
        <v>18</v>
      </c>
      <c r="G27" s="59">
        <v>18</v>
      </c>
      <c r="H27" s="84">
        <v>18.41</v>
      </c>
      <c r="I27" s="62">
        <v>0.2</v>
      </c>
      <c r="J27" s="62"/>
      <c r="K27" s="62"/>
      <c r="L27" s="63">
        <v>4819517</v>
      </c>
      <c r="M27" s="63">
        <v>8792127</v>
      </c>
      <c r="N27" s="63">
        <f t="shared" si="0"/>
        <v>13611644</v>
      </c>
      <c r="O27" s="63">
        <f t="shared" si="1"/>
        <v>963903.4</v>
      </c>
      <c r="P27" s="63">
        <f t="shared" si="2"/>
        <v>0</v>
      </c>
      <c r="Q27" s="63">
        <f t="shared" si="3"/>
        <v>0</v>
      </c>
      <c r="R27" s="64">
        <f t="shared" si="4"/>
        <v>7.0814620188421037E-2</v>
      </c>
      <c r="S27" s="64">
        <f t="shared" si="5"/>
        <v>0</v>
      </c>
      <c r="T27" s="64">
        <f t="shared" si="6"/>
        <v>0</v>
      </c>
      <c r="U27" s="64">
        <f t="shared" si="7"/>
        <v>7.0814620188421037E-2</v>
      </c>
      <c r="V27" s="63">
        <f t="shared" si="8"/>
        <v>963903.40000000014</v>
      </c>
      <c r="W27" s="62">
        <f>Table13[[#This Row],[Column42]]</f>
        <v>7.0814620188421037E-2</v>
      </c>
      <c r="X27" s="112" t="s">
        <v>213</v>
      </c>
    </row>
    <row r="28" spans="1:24" s="68" customFormat="1" ht="31.5" customHeight="1">
      <c r="A28" s="68">
        <v>54</v>
      </c>
      <c r="B28" s="77" t="s">
        <v>93</v>
      </c>
      <c r="C28" s="77" t="s">
        <v>175</v>
      </c>
      <c r="D28" s="78">
        <v>99237135170035</v>
      </c>
      <c r="E28" s="77" t="s">
        <v>125</v>
      </c>
      <c r="F28" s="79">
        <v>13</v>
      </c>
      <c r="G28" s="68">
        <v>13</v>
      </c>
      <c r="H28" s="80">
        <v>17.34</v>
      </c>
      <c r="I28" s="66">
        <v>0.15</v>
      </c>
      <c r="J28" s="66"/>
      <c r="K28" s="66"/>
      <c r="L28" s="67">
        <v>4819517</v>
      </c>
      <c r="M28" s="67">
        <v>5018897</v>
      </c>
      <c r="N28" s="63">
        <f t="shared" si="0"/>
        <v>9838414</v>
      </c>
      <c r="O28" s="63">
        <f t="shared" si="1"/>
        <v>722927.54999999993</v>
      </c>
      <c r="P28" s="63">
        <f t="shared" si="2"/>
        <v>0</v>
      </c>
      <c r="Q28" s="63">
        <f t="shared" si="3"/>
        <v>0</v>
      </c>
      <c r="R28" s="64">
        <f t="shared" si="4"/>
        <v>7.3480090388552452E-2</v>
      </c>
      <c r="S28" s="64">
        <f t="shared" si="5"/>
        <v>0</v>
      </c>
      <c r="T28" s="64">
        <f t="shared" si="6"/>
        <v>0</v>
      </c>
      <c r="U28" s="64">
        <f t="shared" si="7"/>
        <v>7.3480090388552452E-2</v>
      </c>
      <c r="V28" s="63">
        <f t="shared" si="8"/>
        <v>722927.54999999993</v>
      </c>
      <c r="W28" s="62">
        <f>Table13[[#This Row],[Column42]]</f>
        <v>7.3480090388552452E-2</v>
      </c>
      <c r="X28" s="112" t="s">
        <v>215</v>
      </c>
    </row>
    <row r="29" spans="1:24" s="59" customFormat="1" ht="31.5" customHeight="1">
      <c r="A29" s="68">
        <v>75</v>
      </c>
      <c r="B29" s="77" t="s">
        <v>59</v>
      </c>
      <c r="C29" s="77" t="s">
        <v>197</v>
      </c>
      <c r="D29" s="78">
        <v>400237135190003</v>
      </c>
      <c r="E29" s="77" t="s">
        <v>196</v>
      </c>
      <c r="F29" s="79">
        <v>17</v>
      </c>
      <c r="G29" s="68">
        <v>17</v>
      </c>
      <c r="H29" s="80">
        <v>17.23</v>
      </c>
      <c r="I29" s="66">
        <v>0.15</v>
      </c>
      <c r="J29" s="66"/>
      <c r="K29" s="66"/>
      <c r="L29" s="67">
        <v>7292416</v>
      </c>
      <c r="M29" s="67">
        <v>8118965</v>
      </c>
      <c r="N29" s="63">
        <f t="shared" si="0"/>
        <v>15411381</v>
      </c>
      <c r="O29" s="63">
        <f t="shared" si="1"/>
        <v>1093862.3999999999</v>
      </c>
      <c r="P29" s="63">
        <f t="shared" si="2"/>
        <v>0</v>
      </c>
      <c r="Q29" s="63">
        <f t="shared" si="3"/>
        <v>0</v>
      </c>
      <c r="R29" s="64">
        <f t="shared" si="4"/>
        <v>7.0977571704962716E-2</v>
      </c>
      <c r="S29" s="64">
        <f t="shared" si="5"/>
        <v>0</v>
      </c>
      <c r="T29" s="64">
        <f t="shared" si="6"/>
        <v>0</v>
      </c>
      <c r="U29" s="64">
        <f t="shared" si="7"/>
        <v>7.0977571704962716E-2</v>
      </c>
      <c r="V29" s="63">
        <f t="shared" si="8"/>
        <v>1093862.3999999999</v>
      </c>
      <c r="W29" s="62">
        <f>Table13[[#This Row],[Column42]]</f>
        <v>7.0977571704962716E-2</v>
      </c>
      <c r="X29" s="112" t="s">
        <v>215</v>
      </c>
    </row>
    <row r="30" spans="1:24" s="68" customFormat="1" ht="31.5" customHeight="1">
      <c r="A30" s="68">
        <v>65</v>
      </c>
      <c r="B30" s="77" t="s">
        <v>102</v>
      </c>
      <c r="C30" s="77" t="s">
        <v>187</v>
      </c>
      <c r="D30" s="78">
        <v>400237135170051</v>
      </c>
      <c r="E30" s="77" t="s">
        <v>156</v>
      </c>
      <c r="F30" s="79">
        <v>19</v>
      </c>
      <c r="G30" s="68">
        <v>19</v>
      </c>
      <c r="H30" s="80">
        <v>18.23</v>
      </c>
      <c r="I30" s="66">
        <v>0.15</v>
      </c>
      <c r="J30" s="66"/>
      <c r="K30" s="66"/>
      <c r="L30" s="67">
        <v>6024396</v>
      </c>
      <c r="M30" s="67">
        <v>7181653</v>
      </c>
      <c r="N30" s="63">
        <f t="shared" si="0"/>
        <v>13206049</v>
      </c>
      <c r="O30" s="63">
        <f t="shared" si="1"/>
        <v>903659.4</v>
      </c>
      <c r="P30" s="63">
        <f t="shared" si="2"/>
        <v>0</v>
      </c>
      <c r="Q30" s="63">
        <f t="shared" si="3"/>
        <v>0</v>
      </c>
      <c r="R30" s="64">
        <f t="shared" si="4"/>
        <v>6.8427687948151641E-2</v>
      </c>
      <c r="S30" s="64">
        <f t="shared" si="5"/>
        <v>0</v>
      </c>
      <c r="T30" s="64">
        <f t="shared" si="6"/>
        <v>0</v>
      </c>
      <c r="U30" s="64">
        <f t="shared" si="7"/>
        <v>6.8427687948151641E-2</v>
      </c>
      <c r="V30" s="63">
        <f t="shared" si="8"/>
        <v>903659.4</v>
      </c>
      <c r="W30" s="62">
        <f>Table13[[#This Row],[Column42]]</f>
        <v>6.8427687948151641E-2</v>
      </c>
      <c r="X30" s="112" t="s">
        <v>215</v>
      </c>
    </row>
    <row r="31" spans="1:24" s="59" customFormat="1" ht="31.5" customHeight="1">
      <c r="A31" s="59">
        <v>62</v>
      </c>
      <c r="B31" s="81" t="s">
        <v>58</v>
      </c>
      <c r="C31" s="81" t="s">
        <v>184</v>
      </c>
      <c r="D31" s="82">
        <v>400237135170107</v>
      </c>
      <c r="E31" s="81" t="s">
        <v>183</v>
      </c>
      <c r="F31" s="83">
        <v>19</v>
      </c>
      <c r="G31" s="59">
        <v>19</v>
      </c>
      <c r="H31" s="84">
        <v>18.73</v>
      </c>
      <c r="I31" s="62">
        <v>0.15</v>
      </c>
      <c r="J31" s="62"/>
      <c r="K31" s="62"/>
      <c r="L31" s="63">
        <v>7163043</v>
      </c>
      <c r="M31" s="63">
        <v>8548213</v>
      </c>
      <c r="N31" s="63">
        <f t="shared" si="0"/>
        <v>15711256</v>
      </c>
      <c r="O31" s="63">
        <f t="shared" si="1"/>
        <v>1074456.45</v>
      </c>
      <c r="P31" s="63">
        <f t="shared" si="2"/>
        <v>0</v>
      </c>
      <c r="Q31" s="63">
        <f t="shared" si="3"/>
        <v>0</v>
      </c>
      <c r="R31" s="64">
        <f t="shared" si="4"/>
        <v>6.8387686509595411E-2</v>
      </c>
      <c r="S31" s="64">
        <f t="shared" si="5"/>
        <v>0</v>
      </c>
      <c r="T31" s="64">
        <f t="shared" si="6"/>
        <v>0</v>
      </c>
      <c r="U31" s="64">
        <f t="shared" si="7"/>
        <v>6.8387686509595411E-2</v>
      </c>
      <c r="V31" s="63">
        <f t="shared" si="8"/>
        <v>1074456.45</v>
      </c>
      <c r="W31" s="62">
        <f>Table13[[#This Row],[Column42]]</f>
        <v>6.8387686509595411E-2</v>
      </c>
      <c r="X31" s="112" t="s">
        <v>215</v>
      </c>
    </row>
    <row r="32" spans="1:24" s="59" customFormat="1" ht="31.5" customHeight="1">
      <c r="A32" s="68">
        <v>59</v>
      </c>
      <c r="B32" s="77" t="s">
        <v>98</v>
      </c>
      <c r="C32" s="77" t="s">
        <v>180</v>
      </c>
      <c r="D32" s="78">
        <v>99237135190030</v>
      </c>
      <c r="E32" s="77" t="s">
        <v>139</v>
      </c>
      <c r="F32" s="79">
        <v>18</v>
      </c>
      <c r="G32" s="68">
        <v>18</v>
      </c>
      <c r="H32" s="80">
        <v>19.25</v>
      </c>
      <c r="I32" s="66">
        <v>0.15</v>
      </c>
      <c r="J32" s="66"/>
      <c r="K32" s="66"/>
      <c r="L32" s="67">
        <v>4902615</v>
      </c>
      <c r="M32" s="67">
        <v>6228770</v>
      </c>
      <c r="N32" s="63">
        <f t="shared" si="0"/>
        <v>11131385</v>
      </c>
      <c r="O32" s="63">
        <f t="shared" si="1"/>
        <v>735392.25</v>
      </c>
      <c r="P32" s="63">
        <f t="shared" si="2"/>
        <v>0</v>
      </c>
      <c r="Q32" s="63">
        <f t="shared" si="3"/>
        <v>0</v>
      </c>
      <c r="R32" s="64">
        <f t="shared" si="4"/>
        <v>6.6064757440336491E-2</v>
      </c>
      <c r="S32" s="64">
        <f t="shared" si="5"/>
        <v>0</v>
      </c>
      <c r="T32" s="64">
        <f t="shared" si="6"/>
        <v>0</v>
      </c>
      <c r="U32" s="64">
        <f t="shared" si="7"/>
        <v>6.6064757440336491E-2</v>
      </c>
      <c r="V32" s="63">
        <f t="shared" si="8"/>
        <v>735392.25</v>
      </c>
      <c r="W32" s="62">
        <f>Table13[[#This Row],[Column42]]</f>
        <v>6.6064757440336491E-2</v>
      </c>
      <c r="X32" s="112" t="s">
        <v>215</v>
      </c>
    </row>
    <row r="33" spans="1:24" s="68" customFormat="1" ht="31.5" customHeight="1">
      <c r="A33" s="59">
        <v>67</v>
      </c>
      <c r="B33" s="81" t="s">
        <v>86</v>
      </c>
      <c r="C33" s="81" t="s">
        <v>188</v>
      </c>
      <c r="D33" s="82">
        <v>400237135170009</v>
      </c>
      <c r="E33" s="81" t="s">
        <v>125</v>
      </c>
      <c r="F33" s="83">
        <v>19</v>
      </c>
      <c r="G33" s="59">
        <v>19</v>
      </c>
      <c r="H33" s="84">
        <v>18.260000000000002</v>
      </c>
      <c r="I33" s="62">
        <v>0.15</v>
      </c>
      <c r="J33" s="62"/>
      <c r="K33" s="62"/>
      <c r="L33" s="63">
        <v>6024396</v>
      </c>
      <c r="M33" s="63">
        <v>7729457</v>
      </c>
      <c r="N33" s="63">
        <f t="shared" si="0"/>
        <v>13753853</v>
      </c>
      <c r="O33" s="63">
        <f t="shared" si="1"/>
        <v>903659.4</v>
      </c>
      <c r="P33" s="63">
        <f t="shared" si="2"/>
        <v>0</v>
      </c>
      <c r="Q33" s="63">
        <f t="shared" si="3"/>
        <v>0</v>
      </c>
      <c r="R33" s="64">
        <f t="shared" si="4"/>
        <v>6.5702272664976136E-2</v>
      </c>
      <c r="S33" s="64">
        <f t="shared" si="5"/>
        <v>0</v>
      </c>
      <c r="T33" s="64">
        <f t="shared" si="6"/>
        <v>0</v>
      </c>
      <c r="U33" s="64">
        <f t="shared" si="7"/>
        <v>6.5702272664976136E-2</v>
      </c>
      <c r="V33" s="63">
        <f t="shared" si="8"/>
        <v>903659.4</v>
      </c>
      <c r="W33" s="62">
        <f>Table13[[#This Row],[Column42]]</f>
        <v>6.5702272664976136E-2</v>
      </c>
      <c r="X33" s="112" t="s">
        <v>215</v>
      </c>
    </row>
    <row r="34" spans="1:24" s="68" customFormat="1" ht="31.5" customHeight="1">
      <c r="A34" s="59">
        <v>56</v>
      </c>
      <c r="B34" s="81" t="s">
        <v>95</v>
      </c>
      <c r="C34" s="81" t="s">
        <v>177</v>
      </c>
      <c r="D34" s="82">
        <v>99237135190006</v>
      </c>
      <c r="E34" s="81" t="s">
        <v>135</v>
      </c>
      <c r="F34" s="83">
        <v>18</v>
      </c>
      <c r="G34" s="59">
        <v>18</v>
      </c>
      <c r="H34" s="84">
        <v>18.579999999999998</v>
      </c>
      <c r="I34" s="62">
        <v>0.15</v>
      </c>
      <c r="J34" s="62"/>
      <c r="K34" s="62"/>
      <c r="L34" s="63">
        <v>4902615</v>
      </c>
      <c r="M34" s="63">
        <v>6318815</v>
      </c>
      <c r="N34" s="63">
        <f t="shared" si="0"/>
        <v>11221430</v>
      </c>
      <c r="O34" s="63">
        <f t="shared" si="1"/>
        <v>735392.25</v>
      </c>
      <c r="P34" s="63">
        <f t="shared" si="2"/>
        <v>0</v>
      </c>
      <c r="Q34" s="63">
        <f t="shared" si="3"/>
        <v>0</v>
      </c>
      <c r="R34" s="64">
        <f t="shared" si="4"/>
        <v>6.5534628830728345E-2</v>
      </c>
      <c r="S34" s="64">
        <f t="shared" si="5"/>
        <v>0</v>
      </c>
      <c r="T34" s="64">
        <f t="shared" si="6"/>
        <v>0</v>
      </c>
      <c r="U34" s="64">
        <f t="shared" si="7"/>
        <v>6.5534628830728345E-2</v>
      </c>
      <c r="V34" s="63">
        <f t="shared" si="8"/>
        <v>735392.25</v>
      </c>
      <c r="W34" s="62">
        <f>Table13[[#This Row],[Column42]]</f>
        <v>6.5534628830728345E-2</v>
      </c>
      <c r="X34" s="112" t="s">
        <v>215</v>
      </c>
    </row>
    <row r="35" spans="1:24" s="68" customFormat="1" ht="31.5" customHeight="1">
      <c r="A35" s="59">
        <v>44</v>
      </c>
      <c r="B35" s="81" t="s">
        <v>53</v>
      </c>
      <c r="C35" s="81" t="s">
        <v>166</v>
      </c>
      <c r="D35" s="82">
        <v>400137135190076</v>
      </c>
      <c r="E35" s="81" t="s">
        <v>165</v>
      </c>
      <c r="F35" s="83">
        <v>18</v>
      </c>
      <c r="G35" s="59">
        <v>16</v>
      </c>
      <c r="H35" s="84">
        <v>18.21</v>
      </c>
      <c r="I35" s="62">
        <v>0.15</v>
      </c>
      <c r="J35" s="62"/>
      <c r="K35" s="62"/>
      <c r="L35" s="63">
        <v>6128268</v>
      </c>
      <c r="M35" s="63">
        <v>8235993</v>
      </c>
      <c r="N35" s="63">
        <f t="shared" si="0"/>
        <v>14364261</v>
      </c>
      <c r="O35" s="63">
        <f t="shared" si="1"/>
        <v>919240.2</v>
      </c>
      <c r="P35" s="63">
        <f t="shared" si="2"/>
        <v>0</v>
      </c>
      <c r="Q35" s="63">
        <f t="shared" si="3"/>
        <v>0</v>
      </c>
      <c r="R35" s="64">
        <f t="shared" si="4"/>
        <v>6.3994952472668107E-2</v>
      </c>
      <c r="S35" s="64">
        <f t="shared" si="5"/>
        <v>0</v>
      </c>
      <c r="T35" s="64">
        <f t="shared" si="6"/>
        <v>0</v>
      </c>
      <c r="U35" s="64">
        <f t="shared" si="7"/>
        <v>6.3994952472668107E-2</v>
      </c>
      <c r="V35" s="63">
        <f t="shared" si="8"/>
        <v>919240.20000000007</v>
      </c>
      <c r="W35" s="62">
        <f>Table13[[#This Row],[Column42]]</f>
        <v>6.3994952472668107E-2</v>
      </c>
      <c r="X35" s="112" t="s">
        <v>215</v>
      </c>
    </row>
    <row r="36" spans="1:24" s="59" customFormat="1" ht="31.5" customHeight="1">
      <c r="A36" s="59">
        <v>50</v>
      </c>
      <c r="B36" s="81" t="s">
        <v>58</v>
      </c>
      <c r="C36" s="81" t="s">
        <v>171</v>
      </c>
      <c r="D36" s="82">
        <v>400137135190078</v>
      </c>
      <c r="E36" s="81" t="s">
        <v>143</v>
      </c>
      <c r="F36" s="83">
        <v>18</v>
      </c>
      <c r="G36" s="59">
        <v>18</v>
      </c>
      <c r="H36" s="84">
        <v>17.13</v>
      </c>
      <c r="I36" s="62">
        <v>0.15</v>
      </c>
      <c r="J36" s="62"/>
      <c r="K36" s="62"/>
      <c r="L36" s="63">
        <v>6128268</v>
      </c>
      <c r="M36" s="63">
        <v>8235993</v>
      </c>
      <c r="N36" s="63">
        <f t="shared" si="0"/>
        <v>14364261</v>
      </c>
      <c r="O36" s="63">
        <f t="shared" si="1"/>
        <v>919240.2</v>
      </c>
      <c r="P36" s="63">
        <f t="shared" si="2"/>
        <v>0</v>
      </c>
      <c r="Q36" s="63">
        <f t="shared" si="3"/>
        <v>0</v>
      </c>
      <c r="R36" s="64">
        <f t="shared" si="4"/>
        <v>6.3994952472668107E-2</v>
      </c>
      <c r="S36" s="64">
        <f t="shared" si="5"/>
        <v>0</v>
      </c>
      <c r="T36" s="64">
        <f t="shared" si="6"/>
        <v>0</v>
      </c>
      <c r="U36" s="64">
        <f t="shared" si="7"/>
        <v>6.3994952472668107E-2</v>
      </c>
      <c r="V36" s="63">
        <f t="shared" si="8"/>
        <v>919240.20000000007</v>
      </c>
      <c r="W36" s="62">
        <f>Table13[[#This Row],[Column42]]</f>
        <v>6.3994952472668107E-2</v>
      </c>
      <c r="X36" s="112" t="s">
        <v>215</v>
      </c>
    </row>
    <row r="37" spans="1:24" s="59" customFormat="1" ht="31.5" customHeight="1">
      <c r="A37" s="68">
        <v>70</v>
      </c>
      <c r="B37" s="77" t="s">
        <v>70</v>
      </c>
      <c r="C37" s="77" t="s">
        <v>191</v>
      </c>
      <c r="D37" s="78">
        <v>400237135190037</v>
      </c>
      <c r="E37" s="77" t="s">
        <v>131</v>
      </c>
      <c r="F37" s="79">
        <v>20</v>
      </c>
      <c r="G37" s="68">
        <v>20</v>
      </c>
      <c r="H37" s="80">
        <v>18.8</v>
      </c>
      <c r="I37" s="66">
        <v>0.15</v>
      </c>
      <c r="J37" s="66"/>
      <c r="K37" s="66"/>
      <c r="L37" s="67">
        <v>6128268</v>
      </c>
      <c r="M37" s="67">
        <v>8359045</v>
      </c>
      <c r="N37" s="63">
        <f t="shared" si="0"/>
        <v>14487313</v>
      </c>
      <c r="O37" s="63">
        <f t="shared" si="1"/>
        <v>919240.2</v>
      </c>
      <c r="P37" s="63">
        <f t="shared" si="2"/>
        <v>0</v>
      </c>
      <c r="Q37" s="63">
        <f t="shared" si="3"/>
        <v>0</v>
      </c>
      <c r="R37" s="64">
        <f t="shared" si="4"/>
        <v>6.3451393643527962E-2</v>
      </c>
      <c r="S37" s="64">
        <f t="shared" si="5"/>
        <v>0</v>
      </c>
      <c r="T37" s="64">
        <f t="shared" si="6"/>
        <v>0</v>
      </c>
      <c r="U37" s="64">
        <f t="shared" si="7"/>
        <v>6.3451393643527962E-2</v>
      </c>
      <c r="V37" s="63">
        <f t="shared" si="8"/>
        <v>919240.2</v>
      </c>
      <c r="W37" s="62">
        <f>Table13[[#This Row],[Column42]]</f>
        <v>6.3451393643527962E-2</v>
      </c>
      <c r="X37" s="112" t="s">
        <v>215</v>
      </c>
    </row>
    <row r="38" spans="1:24" s="59" customFormat="1" ht="31.5" customHeight="1">
      <c r="A38" s="68">
        <v>41</v>
      </c>
      <c r="B38" s="77" t="s">
        <v>85</v>
      </c>
      <c r="C38" s="77" t="s">
        <v>162</v>
      </c>
      <c r="D38" s="78">
        <v>400137135190058</v>
      </c>
      <c r="E38" s="77" t="s">
        <v>161</v>
      </c>
      <c r="F38" s="79">
        <v>17</v>
      </c>
      <c r="G38" s="68">
        <v>17</v>
      </c>
      <c r="H38" s="80">
        <v>19.07</v>
      </c>
      <c r="I38" s="66">
        <v>0.15</v>
      </c>
      <c r="J38" s="66"/>
      <c r="K38" s="66"/>
      <c r="L38" s="67">
        <v>6128268</v>
      </c>
      <c r="M38" s="67">
        <v>8420728</v>
      </c>
      <c r="N38" s="63">
        <f t="shared" ref="N38:N57" si="9">L38+M38</f>
        <v>14548996</v>
      </c>
      <c r="O38" s="63">
        <f t="shared" ref="O38:O57" si="10">L38*I38</f>
        <v>919240.2</v>
      </c>
      <c r="P38" s="63">
        <f t="shared" ref="P38:P57" si="11">(N38*85%)*J38</f>
        <v>0</v>
      </c>
      <c r="Q38" s="63">
        <f t="shared" ref="Q38:Q57" si="12">L38*K38</f>
        <v>0</v>
      </c>
      <c r="R38" s="64">
        <f t="shared" ref="R38:R57" si="13">O38/N38</f>
        <v>6.3182380419927256E-2</v>
      </c>
      <c r="S38" s="64">
        <f t="shared" ref="S38:S57" si="14">P38/N38</f>
        <v>0</v>
      </c>
      <c r="T38" s="64">
        <f t="shared" ref="T38:T57" si="15">Q38/N38</f>
        <v>0</v>
      </c>
      <c r="U38" s="64">
        <f t="shared" ref="U38:U57" si="16">SUM(R38:T38)</f>
        <v>6.3182380419927256E-2</v>
      </c>
      <c r="V38" s="63">
        <f t="shared" ref="V38:V57" si="17">N38*U38</f>
        <v>919240.2</v>
      </c>
      <c r="W38" s="62">
        <f>Table13[[#This Row],[Column42]]</f>
        <v>6.3182380419927256E-2</v>
      </c>
      <c r="X38" s="112" t="s">
        <v>215</v>
      </c>
    </row>
    <row r="39" spans="1:24" s="68" customFormat="1" ht="31.5" customHeight="1">
      <c r="A39" s="59">
        <v>77</v>
      </c>
      <c r="B39" s="81" t="s">
        <v>105</v>
      </c>
      <c r="C39" s="81" t="s">
        <v>199</v>
      </c>
      <c r="D39" s="82">
        <v>400237135190073</v>
      </c>
      <c r="E39" s="81" t="s">
        <v>165</v>
      </c>
      <c r="F39" s="83">
        <v>20</v>
      </c>
      <c r="G39" s="59">
        <v>20</v>
      </c>
      <c r="H39" s="84">
        <v>17.5</v>
      </c>
      <c r="I39" s="62">
        <v>0.15</v>
      </c>
      <c r="J39" s="62"/>
      <c r="K39" s="62"/>
      <c r="L39" s="63">
        <v>6128268</v>
      </c>
      <c r="M39" s="63">
        <v>8437092</v>
      </c>
      <c r="N39" s="63">
        <f t="shared" si="9"/>
        <v>14565360</v>
      </c>
      <c r="O39" s="63">
        <f t="shared" si="10"/>
        <v>919240.2</v>
      </c>
      <c r="P39" s="63">
        <f t="shared" si="11"/>
        <v>0</v>
      </c>
      <c r="Q39" s="63">
        <f t="shared" si="12"/>
        <v>0</v>
      </c>
      <c r="R39" s="64">
        <f t="shared" si="13"/>
        <v>6.3111395804841069E-2</v>
      </c>
      <c r="S39" s="64">
        <f t="shared" si="14"/>
        <v>0</v>
      </c>
      <c r="T39" s="64">
        <f t="shared" si="15"/>
        <v>0</v>
      </c>
      <c r="U39" s="64">
        <f t="shared" si="16"/>
        <v>6.3111395804841069E-2</v>
      </c>
      <c r="V39" s="63">
        <f t="shared" si="17"/>
        <v>919240.2</v>
      </c>
      <c r="W39" s="62">
        <f>Table13[[#This Row],[Column42]]</f>
        <v>6.3111395804841069E-2</v>
      </c>
      <c r="X39" s="112" t="s">
        <v>215</v>
      </c>
    </row>
    <row r="40" spans="1:24" s="68" customFormat="1" ht="31.5" customHeight="1">
      <c r="A40" s="59">
        <v>34</v>
      </c>
      <c r="B40" s="81" t="s">
        <v>81</v>
      </c>
      <c r="C40" s="81" t="s">
        <v>154</v>
      </c>
      <c r="D40" s="82">
        <v>400137135170118</v>
      </c>
      <c r="E40" s="81" t="s">
        <v>153</v>
      </c>
      <c r="F40" s="83">
        <v>18</v>
      </c>
      <c r="G40" s="59">
        <v>16</v>
      </c>
      <c r="H40" s="84">
        <v>17.78</v>
      </c>
      <c r="I40" s="62">
        <v>0.15</v>
      </c>
      <c r="J40" s="62"/>
      <c r="K40" s="62"/>
      <c r="L40" s="63">
        <v>6024396</v>
      </c>
      <c r="M40" s="63">
        <v>8298957</v>
      </c>
      <c r="N40" s="63">
        <f t="shared" si="9"/>
        <v>14323353</v>
      </c>
      <c r="O40" s="63">
        <f t="shared" si="10"/>
        <v>903659.4</v>
      </c>
      <c r="P40" s="63">
        <f t="shared" si="11"/>
        <v>0</v>
      </c>
      <c r="Q40" s="63">
        <f t="shared" si="12"/>
        <v>0</v>
      </c>
      <c r="R40" s="64">
        <f t="shared" si="13"/>
        <v>6.3089934319149998E-2</v>
      </c>
      <c r="S40" s="64">
        <f t="shared" si="14"/>
        <v>0</v>
      </c>
      <c r="T40" s="64">
        <f t="shared" si="15"/>
        <v>0</v>
      </c>
      <c r="U40" s="64">
        <f t="shared" si="16"/>
        <v>6.3089934319149998E-2</v>
      </c>
      <c r="V40" s="63">
        <f t="shared" si="17"/>
        <v>903659.40000000014</v>
      </c>
      <c r="W40" s="62">
        <f>Table13[[#This Row],[Column42]]</f>
        <v>6.3089934319149998E-2</v>
      </c>
      <c r="X40" s="112" t="s">
        <v>215</v>
      </c>
    </row>
    <row r="41" spans="1:24" s="59" customFormat="1" ht="31.5" customHeight="1">
      <c r="A41" s="68">
        <v>36</v>
      </c>
      <c r="B41" s="77" t="s">
        <v>83</v>
      </c>
      <c r="C41" s="77" t="s">
        <v>157</v>
      </c>
      <c r="D41" s="78">
        <v>400137135170039</v>
      </c>
      <c r="E41" s="77" t="s">
        <v>156</v>
      </c>
      <c r="F41" s="79">
        <v>18</v>
      </c>
      <c r="G41" s="68">
        <v>18</v>
      </c>
      <c r="H41" s="80">
        <v>18.91</v>
      </c>
      <c r="I41" s="66">
        <v>0.15</v>
      </c>
      <c r="J41" s="66"/>
      <c r="K41" s="66"/>
      <c r="L41" s="67">
        <v>6024396</v>
      </c>
      <c r="M41" s="67">
        <v>8482272</v>
      </c>
      <c r="N41" s="63">
        <f t="shared" si="9"/>
        <v>14506668</v>
      </c>
      <c r="O41" s="63">
        <f t="shared" si="10"/>
        <v>903659.4</v>
      </c>
      <c r="P41" s="63">
        <f t="shared" si="11"/>
        <v>0</v>
      </c>
      <c r="Q41" s="63">
        <f t="shared" si="12"/>
        <v>0</v>
      </c>
      <c r="R41" s="64">
        <f t="shared" si="13"/>
        <v>6.2292691884862882E-2</v>
      </c>
      <c r="S41" s="64">
        <f t="shared" si="14"/>
        <v>0</v>
      </c>
      <c r="T41" s="64">
        <f t="shared" si="15"/>
        <v>0</v>
      </c>
      <c r="U41" s="64">
        <f t="shared" si="16"/>
        <v>6.2292691884862882E-2</v>
      </c>
      <c r="V41" s="63">
        <f t="shared" si="17"/>
        <v>903659.4</v>
      </c>
      <c r="W41" s="62">
        <f>Table13[[#This Row],[Column42]]</f>
        <v>6.2292691884862882E-2</v>
      </c>
      <c r="X41" s="112" t="s">
        <v>215</v>
      </c>
    </row>
    <row r="42" spans="1:24" s="59" customFormat="1" ht="31.5" customHeight="1">
      <c r="A42" s="68">
        <v>47</v>
      </c>
      <c r="B42" s="77" t="s">
        <v>88</v>
      </c>
      <c r="C42" s="77" t="s">
        <v>169</v>
      </c>
      <c r="D42" s="78">
        <v>400137135190067</v>
      </c>
      <c r="E42" s="77" t="s">
        <v>139</v>
      </c>
      <c r="F42" s="79">
        <v>18</v>
      </c>
      <c r="G42" s="68">
        <v>18</v>
      </c>
      <c r="H42" s="80">
        <v>19.309999999999999</v>
      </c>
      <c r="I42" s="66">
        <v>0.15</v>
      </c>
      <c r="J42" s="66"/>
      <c r="K42" s="66"/>
      <c r="L42" s="67">
        <v>6128268</v>
      </c>
      <c r="M42" s="67">
        <v>8748987</v>
      </c>
      <c r="N42" s="63">
        <f t="shared" si="9"/>
        <v>14877255</v>
      </c>
      <c r="O42" s="63">
        <f t="shared" si="10"/>
        <v>919240.2</v>
      </c>
      <c r="P42" s="63">
        <f t="shared" si="11"/>
        <v>0</v>
      </c>
      <c r="Q42" s="63">
        <f t="shared" si="12"/>
        <v>0</v>
      </c>
      <c r="R42" s="64">
        <f t="shared" si="13"/>
        <v>6.178829360658266E-2</v>
      </c>
      <c r="S42" s="64">
        <f t="shared" si="14"/>
        <v>0</v>
      </c>
      <c r="T42" s="64">
        <f t="shared" si="15"/>
        <v>0</v>
      </c>
      <c r="U42" s="64">
        <f t="shared" si="16"/>
        <v>6.178829360658266E-2</v>
      </c>
      <c r="V42" s="63">
        <f t="shared" si="17"/>
        <v>919240.2</v>
      </c>
      <c r="W42" s="62">
        <f>Table13[[#This Row],[Column42]]</f>
        <v>6.178829360658266E-2</v>
      </c>
      <c r="X42" s="112" t="s">
        <v>215</v>
      </c>
    </row>
    <row r="43" spans="1:24" s="59" customFormat="1" ht="31.5" customHeight="1">
      <c r="A43" s="68">
        <v>80</v>
      </c>
      <c r="B43" s="77" t="s">
        <v>86</v>
      </c>
      <c r="C43" s="77" t="s">
        <v>202</v>
      </c>
      <c r="D43" s="78">
        <v>400237135190019</v>
      </c>
      <c r="E43" s="77" t="s">
        <v>139</v>
      </c>
      <c r="F43" s="79">
        <v>20</v>
      </c>
      <c r="G43" s="68">
        <v>20</v>
      </c>
      <c r="H43" s="80">
        <v>18.5</v>
      </c>
      <c r="I43" s="66">
        <v>0.15</v>
      </c>
      <c r="J43" s="66"/>
      <c r="K43" s="66"/>
      <c r="L43" s="67">
        <v>6128268</v>
      </c>
      <c r="M43" s="67">
        <v>8781994</v>
      </c>
      <c r="N43" s="63">
        <f t="shared" si="9"/>
        <v>14910262</v>
      </c>
      <c r="O43" s="63">
        <f t="shared" si="10"/>
        <v>919240.2</v>
      </c>
      <c r="P43" s="63">
        <f t="shared" si="11"/>
        <v>0</v>
      </c>
      <c r="Q43" s="63">
        <f t="shared" si="12"/>
        <v>0</v>
      </c>
      <c r="R43" s="64">
        <f t="shared" si="13"/>
        <v>6.1651512226948119E-2</v>
      </c>
      <c r="S43" s="64">
        <f t="shared" si="14"/>
        <v>0</v>
      </c>
      <c r="T43" s="64">
        <f t="shared" si="15"/>
        <v>0</v>
      </c>
      <c r="U43" s="64">
        <f t="shared" si="16"/>
        <v>6.1651512226948119E-2</v>
      </c>
      <c r="V43" s="63">
        <f t="shared" si="17"/>
        <v>919240.2</v>
      </c>
      <c r="W43" s="62">
        <f>Table13[[#This Row],[Column42]]</f>
        <v>6.1651512226948119E-2</v>
      </c>
      <c r="X43" s="112" t="s">
        <v>215</v>
      </c>
    </row>
    <row r="44" spans="1:24" s="68" customFormat="1" ht="31.5" customHeight="1">
      <c r="A44" s="59">
        <v>83</v>
      </c>
      <c r="B44" s="81" t="s">
        <v>109</v>
      </c>
      <c r="C44" s="81" t="s">
        <v>204</v>
      </c>
      <c r="D44" s="82">
        <v>400237135190047</v>
      </c>
      <c r="E44" s="81" t="s">
        <v>143</v>
      </c>
      <c r="F44" s="83">
        <v>20</v>
      </c>
      <c r="G44" s="59">
        <v>20</v>
      </c>
      <c r="H44" s="84">
        <v>18.77</v>
      </c>
      <c r="I44" s="62">
        <v>0.15</v>
      </c>
      <c r="J44" s="62"/>
      <c r="K44" s="62"/>
      <c r="L44" s="63">
        <v>6128268</v>
      </c>
      <c r="M44" s="63">
        <v>8888682</v>
      </c>
      <c r="N44" s="63">
        <f t="shared" si="9"/>
        <v>15016950</v>
      </c>
      <c r="O44" s="63">
        <f t="shared" si="10"/>
        <v>919240.2</v>
      </c>
      <c r="P44" s="63">
        <f t="shared" si="11"/>
        <v>0</v>
      </c>
      <c r="Q44" s="63">
        <f t="shared" si="12"/>
        <v>0</v>
      </c>
      <c r="R44" s="64">
        <f t="shared" si="13"/>
        <v>6.1213508735129298E-2</v>
      </c>
      <c r="S44" s="64">
        <f t="shared" si="14"/>
        <v>0</v>
      </c>
      <c r="T44" s="64">
        <f t="shared" si="15"/>
        <v>0</v>
      </c>
      <c r="U44" s="64">
        <f t="shared" si="16"/>
        <v>6.1213508735129298E-2</v>
      </c>
      <c r="V44" s="63">
        <f t="shared" si="17"/>
        <v>919240.2</v>
      </c>
      <c r="W44" s="62">
        <f>Table13[[#This Row],[Column42]]</f>
        <v>6.1213508735129298E-2</v>
      </c>
      <c r="X44" s="112" t="s">
        <v>215</v>
      </c>
    </row>
    <row r="45" spans="1:24" s="68" customFormat="1" ht="31.5" customHeight="1">
      <c r="A45" s="59">
        <v>39</v>
      </c>
      <c r="B45" s="81" t="s">
        <v>67</v>
      </c>
      <c r="C45" s="81" t="s">
        <v>159</v>
      </c>
      <c r="D45" s="82">
        <v>400137135190046</v>
      </c>
      <c r="E45" s="81" t="s">
        <v>131</v>
      </c>
      <c r="F45" s="83">
        <v>18</v>
      </c>
      <c r="G45" s="59">
        <v>18</v>
      </c>
      <c r="H45" s="84">
        <v>17.61</v>
      </c>
      <c r="I45" s="62">
        <v>0.15</v>
      </c>
      <c r="J45" s="62"/>
      <c r="K45" s="62"/>
      <c r="L45" s="63">
        <v>6128268</v>
      </c>
      <c r="M45" s="63">
        <v>8984561</v>
      </c>
      <c r="N45" s="63">
        <f t="shared" si="9"/>
        <v>15112829</v>
      </c>
      <c r="O45" s="63">
        <f t="shared" si="10"/>
        <v>919240.2</v>
      </c>
      <c r="P45" s="63">
        <f t="shared" si="11"/>
        <v>0</v>
      </c>
      <c r="Q45" s="63">
        <f t="shared" si="12"/>
        <v>0</v>
      </c>
      <c r="R45" s="64">
        <f t="shared" si="13"/>
        <v>6.0825157222383706E-2</v>
      </c>
      <c r="S45" s="64">
        <f t="shared" si="14"/>
        <v>0</v>
      </c>
      <c r="T45" s="64">
        <f t="shared" si="15"/>
        <v>0</v>
      </c>
      <c r="U45" s="64">
        <f t="shared" si="16"/>
        <v>6.0825157222383706E-2</v>
      </c>
      <c r="V45" s="63">
        <f t="shared" si="17"/>
        <v>919240.2</v>
      </c>
      <c r="W45" s="62">
        <f>Table13[[#This Row],[Column42]]</f>
        <v>6.0825157222383706E-2</v>
      </c>
      <c r="X45" s="112" t="s">
        <v>215</v>
      </c>
    </row>
    <row r="46" spans="1:24" s="68" customFormat="1" ht="31.5" customHeight="1">
      <c r="A46" s="59">
        <v>31</v>
      </c>
      <c r="B46" s="81" t="s">
        <v>53</v>
      </c>
      <c r="C46" s="81" t="s">
        <v>129</v>
      </c>
      <c r="D46" s="82">
        <v>400137135170030</v>
      </c>
      <c r="E46" s="81" t="s">
        <v>113</v>
      </c>
      <c r="F46" s="83">
        <v>18</v>
      </c>
      <c r="G46" s="59">
        <v>18</v>
      </c>
      <c r="H46" s="84">
        <v>18.3</v>
      </c>
      <c r="I46" s="62">
        <v>0.15</v>
      </c>
      <c r="J46" s="62"/>
      <c r="K46" s="62"/>
      <c r="L46" s="63">
        <v>6024396</v>
      </c>
      <c r="M46" s="63">
        <v>9158675</v>
      </c>
      <c r="N46" s="63">
        <f t="shared" si="9"/>
        <v>15183071</v>
      </c>
      <c r="O46" s="63">
        <f t="shared" si="10"/>
        <v>903659.4</v>
      </c>
      <c r="P46" s="63">
        <f t="shared" si="11"/>
        <v>0</v>
      </c>
      <c r="Q46" s="63">
        <f t="shared" si="12"/>
        <v>0</v>
      </c>
      <c r="R46" s="64">
        <f t="shared" si="13"/>
        <v>5.9517564002697476E-2</v>
      </c>
      <c r="S46" s="64">
        <f t="shared" si="14"/>
        <v>0</v>
      </c>
      <c r="T46" s="64">
        <f t="shared" si="15"/>
        <v>0</v>
      </c>
      <c r="U46" s="64">
        <f t="shared" si="16"/>
        <v>5.9517564002697476E-2</v>
      </c>
      <c r="V46" s="63">
        <f t="shared" si="17"/>
        <v>903659.4</v>
      </c>
      <c r="W46" s="62">
        <f>Table13[[#This Row],[Column42]]</f>
        <v>5.9517564002697476E-2</v>
      </c>
      <c r="X46" s="112" t="s">
        <v>215</v>
      </c>
    </row>
    <row r="47" spans="1:24" s="68" customFormat="1" ht="31.5" customHeight="1">
      <c r="A47" s="59">
        <v>63</v>
      </c>
      <c r="B47" s="81" t="s">
        <v>101</v>
      </c>
      <c r="C47" s="81" t="s">
        <v>185</v>
      </c>
      <c r="D47" s="82">
        <v>400237135170024</v>
      </c>
      <c r="E47" s="81" t="s">
        <v>183</v>
      </c>
      <c r="F47" s="83">
        <v>19</v>
      </c>
      <c r="G47" s="59">
        <v>19</v>
      </c>
      <c r="H47" s="84">
        <v>18.940000000000001</v>
      </c>
      <c r="I47" s="62">
        <v>0.1</v>
      </c>
      <c r="J47" s="62"/>
      <c r="K47" s="62"/>
      <c r="L47" s="63">
        <v>7163043</v>
      </c>
      <c r="M47" s="63">
        <v>8548213</v>
      </c>
      <c r="N47" s="63">
        <f t="shared" si="9"/>
        <v>15711256</v>
      </c>
      <c r="O47" s="63">
        <f t="shared" si="10"/>
        <v>716304.3</v>
      </c>
      <c r="P47" s="63">
        <f t="shared" si="11"/>
        <v>0</v>
      </c>
      <c r="Q47" s="63">
        <f t="shared" si="12"/>
        <v>0</v>
      </c>
      <c r="R47" s="64">
        <f t="shared" si="13"/>
        <v>4.5591791006396945E-2</v>
      </c>
      <c r="S47" s="64">
        <f t="shared" si="14"/>
        <v>0</v>
      </c>
      <c r="T47" s="64">
        <f t="shared" si="15"/>
        <v>0</v>
      </c>
      <c r="U47" s="64">
        <f t="shared" si="16"/>
        <v>4.5591791006396945E-2</v>
      </c>
      <c r="V47" s="63">
        <f t="shared" si="17"/>
        <v>716304.3</v>
      </c>
      <c r="W47" s="62">
        <f>Table13[[#This Row],[Column42]]</f>
        <v>4.5591791006396945E-2</v>
      </c>
      <c r="X47" s="112" t="s">
        <v>216</v>
      </c>
    </row>
    <row r="48" spans="1:24" s="68" customFormat="1" ht="31.5" customHeight="1">
      <c r="A48" s="68">
        <v>60</v>
      </c>
      <c r="B48" s="77" t="s">
        <v>99</v>
      </c>
      <c r="C48" s="77" t="s">
        <v>181</v>
      </c>
      <c r="D48" s="78">
        <v>99237135190018</v>
      </c>
      <c r="E48" s="77" t="s">
        <v>139</v>
      </c>
      <c r="F48" s="79">
        <v>18</v>
      </c>
      <c r="G48" s="68">
        <v>18</v>
      </c>
      <c r="H48" s="80">
        <v>18.329999999999998</v>
      </c>
      <c r="I48" s="66">
        <v>0.1</v>
      </c>
      <c r="J48" s="66"/>
      <c r="K48" s="66"/>
      <c r="L48" s="67">
        <v>4902615</v>
      </c>
      <c r="M48" s="67">
        <v>6335458</v>
      </c>
      <c r="N48" s="63">
        <f t="shared" si="9"/>
        <v>11238073</v>
      </c>
      <c r="O48" s="63">
        <f t="shared" si="10"/>
        <v>490261.5</v>
      </c>
      <c r="P48" s="63">
        <f t="shared" si="11"/>
        <v>0</v>
      </c>
      <c r="Q48" s="63">
        <f t="shared" si="12"/>
        <v>0</v>
      </c>
      <c r="R48" s="64">
        <f t="shared" si="13"/>
        <v>4.3625050308891924E-2</v>
      </c>
      <c r="S48" s="64">
        <f t="shared" si="14"/>
        <v>0</v>
      </c>
      <c r="T48" s="64">
        <f t="shared" si="15"/>
        <v>0</v>
      </c>
      <c r="U48" s="64">
        <f t="shared" si="16"/>
        <v>4.3625050308891924E-2</v>
      </c>
      <c r="V48" s="63">
        <f t="shared" si="17"/>
        <v>490261.5</v>
      </c>
      <c r="W48" s="62">
        <f>Table13[[#This Row],[Column42]]</f>
        <v>4.3625050308891924E-2</v>
      </c>
      <c r="X48" s="112" t="s">
        <v>216</v>
      </c>
    </row>
    <row r="49" spans="1:24" s="59" customFormat="1" ht="31.5" customHeight="1">
      <c r="A49" s="59">
        <v>68</v>
      </c>
      <c r="B49" s="81" t="s">
        <v>65</v>
      </c>
      <c r="C49" s="81" t="s">
        <v>189</v>
      </c>
      <c r="D49" s="82">
        <v>400237135170078</v>
      </c>
      <c r="E49" s="81" t="s">
        <v>125</v>
      </c>
      <c r="F49" s="83">
        <v>20</v>
      </c>
      <c r="G49" s="59">
        <v>20</v>
      </c>
      <c r="H49" s="84">
        <v>17.63</v>
      </c>
      <c r="I49" s="62">
        <v>0.1</v>
      </c>
      <c r="J49" s="62"/>
      <c r="K49" s="62"/>
      <c r="L49" s="63">
        <v>6024396</v>
      </c>
      <c r="M49" s="63">
        <v>7873709</v>
      </c>
      <c r="N49" s="63">
        <f t="shared" si="9"/>
        <v>13898105</v>
      </c>
      <c r="O49" s="63">
        <f t="shared" si="10"/>
        <v>602439.6</v>
      </c>
      <c r="P49" s="63">
        <f t="shared" si="11"/>
        <v>0</v>
      </c>
      <c r="Q49" s="63">
        <f t="shared" si="12"/>
        <v>0</v>
      </c>
      <c r="R49" s="64">
        <f t="shared" si="13"/>
        <v>4.3346887939039166E-2</v>
      </c>
      <c r="S49" s="64">
        <f t="shared" si="14"/>
        <v>0</v>
      </c>
      <c r="T49" s="64">
        <f t="shared" si="15"/>
        <v>0</v>
      </c>
      <c r="U49" s="64">
        <f t="shared" si="16"/>
        <v>4.3346887939039166E-2</v>
      </c>
      <c r="V49" s="63">
        <f t="shared" si="17"/>
        <v>602439.6</v>
      </c>
      <c r="W49" s="62">
        <f>Table13[[#This Row],[Column42]]</f>
        <v>4.3346887939039166E-2</v>
      </c>
      <c r="X49" s="112" t="s">
        <v>216</v>
      </c>
    </row>
    <row r="50" spans="1:24" s="27" customFormat="1" ht="31.5" customHeight="1">
      <c r="A50" s="68">
        <v>42</v>
      </c>
      <c r="B50" s="77" t="s">
        <v>86</v>
      </c>
      <c r="C50" s="77" t="s">
        <v>163</v>
      </c>
      <c r="D50" s="78">
        <v>400137135190095</v>
      </c>
      <c r="E50" s="77" t="s">
        <v>161</v>
      </c>
      <c r="F50" s="79">
        <v>16</v>
      </c>
      <c r="G50" s="68">
        <v>16</v>
      </c>
      <c r="H50" s="80">
        <v>18.5</v>
      </c>
      <c r="I50" s="66">
        <v>0.1</v>
      </c>
      <c r="J50" s="66"/>
      <c r="K50" s="66"/>
      <c r="L50" s="67">
        <v>6128268</v>
      </c>
      <c r="M50" s="67">
        <v>8014787</v>
      </c>
      <c r="N50" s="63">
        <f t="shared" si="9"/>
        <v>14143055</v>
      </c>
      <c r="O50" s="63">
        <f t="shared" si="10"/>
        <v>612826.80000000005</v>
      </c>
      <c r="P50" s="63">
        <f t="shared" si="11"/>
        <v>0</v>
      </c>
      <c r="Q50" s="63">
        <f t="shared" si="12"/>
        <v>0</v>
      </c>
      <c r="R50" s="64">
        <f t="shared" si="13"/>
        <v>4.3330581688326889E-2</v>
      </c>
      <c r="S50" s="64">
        <f t="shared" si="14"/>
        <v>0</v>
      </c>
      <c r="T50" s="64">
        <f t="shared" si="15"/>
        <v>0</v>
      </c>
      <c r="U50" s="64">
        <f t="shared" si="16"/>
        <v>4.3330581688326889E-2</v>
      </c>
      <c r="V50" s="63">
        <f t="shared" si="17"/>
        <v>612826.80000000005</v>
      </c>
      <c r="W50" s="62">
        <f>Table13[[#This Row],[Column42]]</f>
        <v>4.3330581688326889E-2</v>
      </c>
      <c r="X50" s="112" t="s">
        <v>216</v>
      </c>
    </row>
    <row r="51" spans="1:24" ht="31.5" customHeight="1">
      <c r="A51" s="59">
        <v>45</v>
      </c>
      <c r="B51" s="81" t="s">
        <v>87</v>
      </c>
      <c r="C51" s="81" t="s">
        <v>167</v>
      </c>
      <c r="D51" s="82">
        <v>400137135190062</v>
      </c>
      <c r="E51" s="81" t="s">
        <v>165</v>
      </c>
      <c r="F51" s="83">
        <v>18</v>
      </c>
      <c r="G51" s="59">
        <v>16</v>
      </c>
      <c r="H51" s="84">
        <v>18.059999999999999</v>
      </c>
      <c r="I51" s="62">
        <v>0.1</v>
      </c>
      <c r="J51" s="62"/>
      <c r="K51" s="62"/>
      <c r="L51" s="63">
        <v>6128268</v>
      </c>
      <c r="M51" s="63">
        <v>8235993</v>
      </c>
      <c r="N51" s="63">
        <f t="shared" si="9"/>
        <v>14364261</v>
      </c>
      <c r="O51" s="63">
        <f t="shared" si="10"/>
        <v>612826.80000000005</v>
      </c>
      <c r="P51" s="63">
        <f t="shared" si="11"/>
        <v>0</v>
      </c>
      <c r="Q51" s="63">
        <f t="shared" si="12"/>
        <v>0</v>
      </c>
      <c r="R51" s="64">
        <f t="shared" si="13"/>
        <v>4.2663301648445402E-2</v>
      </c>
      <c r="S51" s="64">
        <f t="shared" si="14"/>
        <v>0</v>
      </c>
      <c r="T51" s="64">
        <f t="shared" si="15"/>
        <v>0</v>
      </c>
      <c r="U51" s="64">
        <f t="shared" si="16"/>
        <v>4.2663301648445402E-2</v>
      </c>
      <c r="V51" s="63">
        <f t="shared" si="17"/>
        <v>612826.80000000005</v>
      </c>
      <c r="W51" s="62">
        <f>Table13[[#This Row],[Column42]]</f>
        <v>4.2663301648445402E-2</v>
      </c>
      <c r="X51" s="112" t="s">
        <v>216</v>
      </c>
    </row>
    <row r="52" spans="1:24" s="73" customFormat="1" ht="31.5" customHeight="1">
      <c r="A52" s="68">
        <v>71</v>
      </c>
      <c r="B52" s="77" t="s">
        <v>67</v>
      </c>
      <c r="C52" s="77" t="s">
        <v>192</v>
      </c>
      <c r="D52" s="78">
        <v>400237135190090</v>
      </c>
      <c r="E52" s="77" t="s">
        <v>131</v>
      </c>
      <c r="F52" s="79">
        <v>20</v>
      </c>
      <c r="G52" s="68">
        <v>20</v>
      </c>
      <c r="H52" s="80">
        <v>18.059999999999999</v>
      </c>
      <c r="I52" s="66">
        <v>0.1</v>
      </c>
      <c r="J52" s="66"/>
      <c r="K52" s="66"/>
      <c r="L52" s="67">
        <v>6128268</v>
      </c>
      <c r="M52" s="67">
        <v>8359045</v>
      </c>
      <c r="N52" s="63">
        <f t="shared" si="9"/>
        <v>14487313</v>
      </c>
      <c r="O52" s="63">
        <f t="shared" si="10"/>
        <v>612826.80000000005</v>
      </c>
      <c r="P52" s="63">
        <f t="shared" si="11"/>
        <v>0</v>
      </c>
      <c r="Q52" s="63">
        <f t="shared" si="12"/>
        <v>0</v>
      </c>
      <c r="R52" s="64">
        <f t="shared" si="13"/>
        <v>4.2300929095685308E-2</v>
      </c>
      <c r="S52" s="64">
        <f t="shared" si="14"/>
        <v>0</v>
      </c>
      <c r="T52" s="64">
        <f t="shared" si="15"/>
        <v>0</v>
      </c>
      <c r="U52" s="64">
        <f t="shared" si="16"/>
        <v>4.2300929095685308E-2</v>
      </c>
      <c r="V52" s="63">
        <f t="shared" si="17"/>
        <v>612826.80000000005</v>
      </c>
      <c r="W52" s="62">
        <f>Table13[[#This Row],[Column42]]</f>
        <v>4.2300929095685308E-2</v>
      </c>
      <c r="X52" s="112" t="s">
        <v>216</v>
      </c>
    </row>
    <row r="53" spans="1:24" s="73" customFormat="1" ht="31.5" customHeight="1">
      <c r="A53" s="59">
        <v>78</v>
      </c>
      <c r="B53" s="81" t="s">
        <v>102</v>
      </c>
      <c r="C53" s="81" t="s">
        <v>200</v>
      </c>
      <c r="D53" s="82">
        <v>400237135190057</v>
      </c>
      <c r="E53" s="81" t="s">
        <v>165</v>
      </c>
      <c r="F53" s="83">
        <v>20</v>
      </c>
      <c r="G53" s="59">
        <v>20</v>
      </c>
      <c r="H53" s="84">
        <v>17.3</v>
      </c>
      <c r="I53" s="62">
        <v>0.1</v>
      </c>
      <c r="J53" s="62"/>
      <c r="K53" s="62"/>
      <c r="L53" s="63">
        <v>6128268</v>
      </c>
      <c r="M53" s="63">
        <v>8437092</v>
      </c>
      <c r="N53" s="63">
        <f t="shared" si="9"/>
        <v>14565360</v>
      </c>
      <c r="O53" s="63">
        <f t="shared" si="10"/>
        <v>612826.80000000005</v>
      </c>
      <c r="P53" s="63">
        <f t="shared" si="11"/>
        <v>0</v>
      </c>
      <c r="Q53" s="63">
        <f t="shared" si="12"/>
        <v>0</v>
      </c>
      <c r="R53" s="64">
        <f t="shared" si="13"/>
        <v>4.2074263869894053E-2</v>
      </c>
      <c r="S53" s="64">
        <f t="shared" si="14"/>
        <v>0</v>
      </c>
      <c r="T53" s="64">
        <f t="shared" si="15"/>
        <v>0</v>
      </c>
      <c r="U53" s="64">
        <f t="shared" si="16"/>
        <v>4.2074263869894053E-2</v>
      </c>
      <c r="V53" s="63">
        <f t="shared" si="17"/>
        <v>612826.80000000005</v>
      </c>
      <c r="W53" s="62">
        <f>Table13[[#This Row],[Column42]]</f>
        <v>4.2074263869894053E-2</v>
      </c>
      <c r="X53" s="112" t="s">
        <v>216</v>
      </c>
    </row>
    <row r="54" spans="1:24" s="73" customFormat="1" ht="31.5" customHeight="1">
      <c r="A54" s="68">
        <v>37</v>
      </c>
      <c r="B54" s="77" t="s">
        <v>58</v>
      </c>
      <c r="C54" s="77" t="s">
        <v>158</v>
      </c>
      <c r="D54" s="78">
        <v>400137135170049</v>
      </c>
      <c r="E54" s="77" t="s">
        <v>156</v>
      </c>
      <c r="F54" s="79">
        <v>18</v>
      </c>
      <c r="G54" s="68">
        <v>18</v>
      </c>
      <c r="H54" s="80">
        <v>18.63</v>
      </c>
      <c r="I54" s="66">
        <v>0.1</v>
      </c>
      <c r="J54" s="66"/>
      <c r="K54" s="66"/>
      <c r="L54" s="67">
        <v>6024396</v>
      </c>
      <c r="M54" s="67">
        <v>8482272</v>
      </c>
      <c r="N54" s="63">
        <f t="shared" si="9"/>
        <v>14506668</v>
      </c>
      <c r="O54" s="63">
        <f t="shared" si="10"/>
        <v>602439.6</v>
      </c>
      <c r="P54" s="63">
        <f t="shared" si="11"/>
        <v>0</v>
      </c>
      <c r="Q54" s="63">
        <f t="shared" si="12"/>
        <v>0</v>
      </c>
      <c r="R54" s="64">
        <f t="shared" si="13"/>
        <v>4.152846125657525E-2</v>
      </c>
      <c r="S54" s="64">
        <f t="shared" si="14"/>
        <v>0</v>
      </c>
      <c r="T54" s="64">
        <f t="shared" si="15"/>
        <v>0</v>
      </c>
      <c r="U54" s="64">
        <f t="shared" si="16"/>
        <v>4.152846125657525E-2</v>
      </c>
      <c r="V54" s="63">
        <f t="shared" si="17"/>
        <v>602439.6</v>
      </c>
      <c r="W54" s="62">
        <f>Table13[[#This Row],[Column42]]</f>
        <v>4.152846125657525E-2</v>
      </c>
      <c r="X54" s="112" t="s">
        <v>216</v>
      </c>
    </row>
    <row r="55" spans="1:24" ht="31.5" customHeight="1">
      <c r="A55" s="68">
        <v>48</v>
      </c>
      <c r="B55" s="77" t="s">
        <v>73</v>
      </c>
      <c r="C55" s="77" t="s">
        <v>170</v>
      </c>
      <c r="D55" s="78">
        <v>400137135190063</v>
      </c>
      <c r="E55" s="77" t="s">
        <v>139</v>
      </c>
      <c r="F55" s="79">
        <v>18</v>
      </c>
      <c r="G55" s="68">
        <v>18</v>
      </c>
      <c r="H55" s="80">
        <v>18.940000000000001</v>
      </c>
      <c r="I55" s="66">
        <v>0.1</v>
      </c>
      <c r="J55" s="66"/>
      <c r="K55" s="66"/>
      <c r="L55" s="67">
        <v>6128268</v>
      </c>
      <c r="M55" s="67">
        <v>8748987</v>
      </c>
      <c r="N55" s="63">
        <f t="shared" si="9"/>
        <v>14877255</v>
      </c>
      <c r="O55" s="63">
        <f t="shared" si="10"/>
        <v>612826.80000000005</v>
      </c>
      <c r="P55" s="63">
        <f t="shared" si="11"/>
        <v>0</v>
      </c>
      <c r="Q55" s="63">
        <f t="shared" si="12"/>
        <v>0</v>
      </c>
      <c r="R55" s="64">
        <f t="shared" si="13"/>
        <v>4.119219573772178E-2</v>
      </c>
      <c r="S55" s="64">
        <f t="shared" si="14"/>
        <v>0</v>
      </c>
      <c r="T55" s="64">
        <f t="shared" si="15"/>
        <v>0</v>
      </c>
      <c r="U55" s="64">
        <f t="shared" si="16"/>
        <v>4.119219573772178E-2</v>
      </c>
      <c r="V55" s="63">
        <f t="shared" si="17"/>
        <v>612826.80000000005</v>
      </c>
      <c r="W55" s="62">
        <f>Table13[[#This Row],[Column42]]</f>
        <v>4.119219573772178E-2</v>
      </c>
      <c r="X55" s="112" t="s">
        <v>216</v>
      </c>
    </row>
    <row r="56" spans="1:24" ht="31.5" customHeight="1">
      <c r="A56" s="68">
        <v>81</v>
      </c>
      <c r="B56" s="77" t="s">
        <v>107</v>
      </c>
      <c r="C56" s="77" t="s">
        <v>136</v>
      </c>
      <c r="D56" s="78">
        <v>400237135190013</v>
      </c>
      <c r="E56" s="77" t="s">
        <v>139</v>
      </c>
      <c r="F56" s="79">
        <v>20</v>
      </c>
      <c r="G56" s="68">
        <v>20</v>
      </c>
      <c r="H56" s="80">
        <v>18.010000000000002</v>
      </c>
      <c r="I56" s="66">
        <v>0.1</v>
      </c>
      <c r="J56" s="66"/>
      <c r="K56" s="66"/>
      <c r="L56" s="67">
        <v>6128268</v>
      </c>
      <c r="M56" s="67">
        <v>8781994</v>
      </c>
      <c r="N56" s="63">
        <f t="shared" si="9"/>
        <v>14910262</v>
      </c>
      <c r="O56" s="63">
        <f t="shared" si="10"/>
        <v>612826.80000000005</v>
      </c>
      <c r="P56" s="63">
        <f t="shared" si="11"/>
        <v>0</v>
      </c>
      <c r="Q56" s="63">
        <f t="shared" si="12"/>
        <v>0</v>
      </c>
      <c r="R56" s="64">
        <f t="shared" si="13"/>
        <v>4.1101008151298753E-2</v>
      </c>
      <c r="S56" s="64">
        <f t="shared" si="14"/>
        <v>0</v>
      </c>
      <c r="T56" s="64">
        <f t="shared" si="15"/>
        <v>0</v>
      </c>
      <c r="U56" s="64">
        <f t="shared" si="16"/>
        <v>4.1101008151298753E-2</v>
      </c>
      <c r="V56" s="63">
        <f t="shared" si="17"/>
        <v>612826.80000000005</v>
      </c>
      <c r="W56" s="62">
        <f>Table13[[#This Row],[Column42]]</f>
        <v>4.1101008151298753E-2</v>
      </c>
      <c r="X56" s="112" t="s">
        <v>216</v>
      </c>
    </row>
    <row r="57" spans="1:24" ht="31.5" customHeight="1">
      <c r="A57" s="59">
        <v>84</v>
      </c>
      <c r="B57" s="81" t="s">
        <v>109</v>
      </c>
      <c r="C57" s="81" t="s">
        <v>205</v>
      </c>
      <c r="D57" s="82">
        <v>400237135190067</v>
      </c>
      <c r="E57" s="81" t="s">
        <v>143</v>
      </c>
      <c r="F57" s="83">
        <v>20</v>
      </c>
      <c r="G57" s="59">
        <v>18</v>
      </c>
      <c r="H57" s="84">
        <v>17.96</v>
      </c>
      <c r="I57" s="62">
        <v>0.1</v>
      </c>
      <c r="J57" s="62"/>
      <c r="K57" s="62"/>
      <c r="L57" s="63">
        <v>6128268</v>
      </c>
      <c r="M57" s="63">
        <v>8888682</v>
      </c>
      <c r="N57" s="63">
        <f t="shared" si="9"/>
        <v>15016950</v>
      </c>
      <c r="O57" s="63">
        <f t="shared" si="10"/>
        <v>612826.80000000005</v>
      </c>
      <c r="P57" s="63">
        <f t="shared" si="11"/>
        <v>0</v>
      </c>
      <c r="Q57" s="63">
        <f t="shared" si="12"/>
        <v>0</v>
      </c>
      <c r="R57" s="64">
        <f t="shared" si="13"/>
        <v>4.0809005823419536E-2</v>
      </c>
      <c r="S57" s="64">
        <f t="shared" si="14"/>
        <v>0</v>
      </c>
      <c r="T57" s="64">
        <f t="shared" si="15"/>
        <v>0</v>
      </c>
      <c r="U57" s="64">
        <f t="shared" si="16"/>
        <v>4.0809005823419536E-2</v>
      </c>
      <c r="V57" s="63">
        <f t="shared" si="17"/>
        <v>612826.80000000005</v>
      </c>
      <c r="W57" s="91">
        <f>Table13[[#This Row],[Column42]]</f>
        <v>4.0809005823419536E-2</v>
      </c>
      <c r="X57" s="112" t="s">
        <v>216</v>
      </c>
    </row>
    <row r="58" spans="1:24" ht="37.5" customHeight="1">
      <c r="A58" s="85"/>
      <c r="B58" s="86"/>
      <c r="C58" s="86"/>
      <c r="D58" s="87"/>
      <c r="E58" s="86"/>
      <c r="F58" s="88"/>
      <c r="G58" s="89"/>
      <c r="H58" s="90"/>
      <c r="I58" s="91"/>
      <c r="J58" s="91"/>
      <c r="K58" s="91"/>
      <c r="L58" s="92"/>
      <c r="M58" s="92"/>
      <c r="N58" s="92"/>
      <c r="O58" s="92"/>
      <c r="P58" s="92"/>
      <c r="Q58" s="92"/>
      <c r="R58" s="93"/>
      <c r="S58" s="93"/>
      <c r="T58" s="93"/>
      <c r="U58" s="93"/>
      <c r="V58" s="94">
        <f>SUM(Table13[Column43])</f>
        <v>49634371.699999988</v>
      </c>
      <c r="W58" s="91"/>
      <c r="X58" s="113"/>
    </row>
  </sheetData>
  <mergeCells count="7">
    <mergeCell ref="U3:V3"/>
    <mergeCell ref="B2:D2"/>
    <mergeCell ref="A3:I3"/>
    <mergeCell ref="J3:K3"/>
    <mergeCell ref="L3:N3"/>
    <mergeCell ref="O3:Q3"/>
    <mergeCell ref="R3:T3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rightToLeft="1" tabSelected="1" topLeftCell="A4" workbookViewId="0">
      <selection activeCell="H10" sqref="H10"/>
    </sheetView>
  </sheetViews>
  <sheetFormatPr defaultRowHeight="19.5"/>
  <cols>
    <col min="1" max="1" width="15.7109375" style="114" customWidth="1"/>
    <col min="2" max="2" width="22" style="114" customWidth="1"/>
    <col min="3" max="3" width="20.42578125" style="120" customWidth="1"/>
    <col min="4" max="4" width="15.5703125" style="122" customWidth="1"/>
    <col min="5" max="16384" width="9.140625" style="115"/>
  </cols>
  <sheetData>
    <row r="1" spans="1:4" hidden="1"/>
    <row r="2" spans="1:4" hidden="1">
      <c r="C2" s="117"/>
    </row>
    <row r="3" spans="1:4" hidden="1"/>
    <row r="4" spans="1:4" ht="33" customHeight="1">
      <c r="A4" s="157" t="s">
        <v>228</v>
      </c>
      <c r="B4" s="157"/>
      <c r="C4" s="157"/>
      <c r="D4" s="157"/>
    </row>
    <row r="5" spans="1:4" s="127" customFormat="1" ht="31.5" customHeight="1">
      <c r="A5" s="124" t="s">
        <v>3</v>
      </c>
      <c r="B5" s="124" t="s">
        <v>2</v>
      </c>
      <c r="C5" s="125" t="s">
        <v>226</v>
      </c>
      <c r="D5" s="126" t="s">
        <v>227</v>
      </c>
    </row>
    <row r="6" spans="1:4" ht="23.25" customHeight="1">
      <c r="A6" s="116" t="s">
        <v>104</v>
      </c>
      <c r="B6" s="116" t="s">
        <v>195</v>
      </c>
      <c r="C6" s="118" t="s">
        <v>213</v>
      </c>
      <c r="D6" s="123">
        <v>9.4636762273283631E-2</v>
      </c>
    </row>
    <row r="7" spans="1:4" ht="23.25" customHeight="1">
      <c r="A7" s="116" t="s">
        <v>67</v>
      </c>
      <c r="B7" s="116" t="s">
        <v>198</v>
      </c>
      <c r="C7" s="119" t="s">
        <v>213</v>
      </c>
      <c r="D7" s="123">
        <v>9.4199925525672329E-2</v>
      </c>
    </row>
    <row r="8" spans="1:4" ht="23.25" customHeight="1">
      <c r="A8" s="116" t="s">
        <v>77</v>
      </c>
      <c r="B8" s="116" t="s">
        <v>217</v>
      </c>
      <c r="C8" s="119" t="s">
        <v>213</v>
      </c>
      <c r="D8" s="123">
        <v>9.3310689328562305E-2</v>
      </c>
    </row>
    <row r="9" spans="1:4" ht="23.25" customHeight="1">
      <c r="A9" s="116" t="s">
        <v>66</v>
      </c>
      <c r="B9" s="116" t="s">
        <v>186</v>
      </c>
      <c r="C9" s="119" t="s">
        <v>213</v>
      </c>
      <c r="D9" s="123">
        <v>9.1236917264202175E-2</v>
      </c>
    </row>
    <row r="10" spans="1:4" ht="23.25" customHeight="1">
      <c r="A10" s="116" t="s">
        <v>100</v>
      </c>
      <c r="B10" s="116" t="s">
        <v>182</v>
      </c>
      <c r="C10" s="119" t="s">
        <v>213</v>
      </c>
      <c r="D10" s="123">
        <v>9.118358201279389E-2</v>
      </c>
    </row>
    <row r="11" spans="1:4" ht="23.25" customHeight="1">
      <c r="A11" s="116" t="s">
        <v>219</v>
      </c>
      <c r="B11" s="116" t="s">
        <v>218</v>
      </c>
      <c r="C11" s="119" t="s">
        <v>213</v>
      </c>
      <c r="D11" s="123">
        <v>8.7379505107637798E-2</v>
      </c>
    </row>
    <row r="12" spans="1:4" ht="23.25" customHeight="1">
      <c r="A12" s="116" t="s">
        <v>58</v>
      </c>
      <c r="B12" s="116" t="s">
        <v>129</v>
      </c>
      <c r="C12" s="119" t="s">
        <v>213</v>
      </c>
      <c r="D12" s="123">
        <v>8.6693775878078333E-2</v>
      </c>
    </row>
    <row r="13" spans="1:4" ht="23.25" customHeight="1">
      <c r="A13" s="116" t="s">
        <v>56</v>
      </c>
      <c r="B13" s="116" t="s">
        <v>160</v>
      </c>
      <c r="C13" s="119" t="s">
        <v>213</v>
      </c>
      <c r="D13" s="123">
        <v>8.6661163376653777E-2</v>
      </c>
    </row>
    <row r="14" spans="1:4" ht="23.25" customHeight="1">
      <c r="A14" s="116" t="s">
        <v>87</v>
      </c>
      <c r="B14" s="116" t="s">
        <v>164</v>
      </c>
      <c r="C14" s="119" t="s">
        <v>213</v>
      </c>
      <c r="D14" s="123">
        <v>8.5326603296890804E-2</v>
      </c>
    </row>
    <row r="15" spans="1:4" ht="23.25" customHeight="1">
      <c r="A15" s="116" t="s">
        <v>89</v>
      </c>
      <c r="B15" s="116" t="s">
        <v>172</v>
      </c>
      <c r="C15" s="119" t="s">
        <v>213</v>
      </c>
      <c r="D15" s="123">
        <v>8.5326603296890804E-2</v>
      </c>
    </row>
    <row r="16" spans="1:4" ht="23.25" customHeight="1">
      <c r="A16" s="116" t="s">
        <v>82</v>
      </c>
      <c r="B16" s="116" t="s">
        <v>155</v>
      </c>
      <c r="C16" s="119" t="s">
        <v>213</v>
      </c>
      <c r="D16" s="123">
        <v>8.5001507605258292E-2</v>
      </c>
    </row>
    <row r="17" spans="1:4" ht="23.25" customHeight="1">
      <c r="A17" s="116" t="s">
        <v>82</v>
      </c>
      <c r="B17" s="116" t="s">
        <v>190</v>
      </c>
      <c r="C17" s="119" t="s">
        <v>213</v>
      </c>
      <c r="D17" s="123">
        <v>8.4601858191370616E-2</v>
      </c>
    </row>
    <row r="18" spans="1:4" ht="23.25" customHeight="1">
      <c r="A18" s="116" t="s">
        <v>80</v>
      </c>
      <c r="B18" s="116" t="s">
        <v>152</v>
      </c>
      <c r="C18" s="119" t="s">
        <v>213</v>
      </c>
      <c r="D18" s="123">
        <v>8.4119912425533322E-2</v>
      </c>
    </row>
    <row r="19" spans="1:4" ht="23.25" customHeight="1">
      <c r="A19" s="116" t="s">
        <v>70</v>
      </c>
      <c r="B19" s="116" t="s">
        <v>138</v>
      </c>
      <c r="C19" s="119" t="s">
        <v>213</v>
      </c>
      <c r="D19" s="123">
        <v>8.2665693193118298E-2</v>
      </c>
    </row>
    <row r="20" spans="1:4" ht="23.25" customHeight="1">
      <c r="A20" s="116" t="s">
        <v>88</v>
      </c>
      <c r="B20" s="116" t="s">
        <v>168</v>
      </c>
      <c r="C20" s="119" t="s">
        <v>213</v>
      </c>
      <c r="D20" s="123">
        <v>8.2384391475443561E-2</v>
      </c>
    </row>
    <row r="21" spans="1:4" ht="23.25" customHeight="1">
      <c r="A21" s="116" t="s">
        <v>106</v>
      </c>
      <c r="B21" s="116" t="s">
        <v>201</v>
      </c>
      <c r="C21" s="119" t="s">
        <v>213</v>
      </c>
      <c r="D21" s="123">
        <v>8.2202016302597505E-2</v>
      </c>
    </row>
    <row r="22" spans="1:4" ht="23.25" customHeight="1">
      <c r="A22" s="116" t="s">
        <v>78</v>
      </c>
      <c r="B22" s="116" t="s">
        <v>150</v>
      </c>
      <c r="C22" s="119" t="s">
        <v>213</v>
      </c>
      <c r="D22" s="123">
        <v>8.1798675923448583E-2</v>
      </c>
    </row>
    <row r="23" spans="1:4" ht="23.25" customHeight="1">
      <c r="A23" s="116" t="s">
        <v>108</v>
      </c>
      <c r="B23" s="116" t="s">
        <v>203</v>
      </c>
      <c r="C23" s="119" t="s">
        <v>213</v>
      </c>
      <c r="D23" s="123">
        <v>8.1618011646839073E-2</v>
      </c>
    </row>
    <row r="24" spans="1:4" ht="23.25" customHeight="1">
      <c r="A24" s="116" t="s">
        <v>84</v>
      </c>
      <c r="B24" s="116" t="s">
        <v>159</v>
      </c>
      <c r="C24" s="119" t="s">
        <v>213</v>
      </c>
      <c r="D24" s="123">
        <v>8.110020962984496E-2</v>
      </c>
    </row>
    <row r="25" spans="1:4" ht="23.25" customHeight="1">
      <c r="A25" s="116" t="s">
        <v>90</v>
      </c>
      <c r="B25" s="116" t="s">
        <v>173</v>
      </c>
      <c r="C25" s="119" t="s">
        <v>213</v>
      </c>
      <c r="D25" s="123">
        <v>7.8302138772443852E-2</v>
      </c>
    </row>
    <row r="26" spans="1:4" ht="23.25" customHeight="1">
      <c r="A26" s="116" t="s">
        <v>92</v>
      </c>
      <c r="B26" s="116" t="s">
        <v>174</v>
      </c>
      <c r="C26" s="119" t="s">
        <v>213</v>
      </c>
      <c r="D26" s="123">
        <v>7.7294668867807503E-2</v>
      </c>
    </row>
    <row r="27" spans="1:4" ht="23.25" customHeight="1">
      <c r="A27" s="116" t="s">
        <v>91</v>
      </c>
      <c r="B27" s="116" t="s">
        <v>159</v>
      </c>
      <c r="C27" s="119" t="s">
        <v>213</v>
      </c>
      <c r="D27" s="123">
        <v>7.0814620188421037E-2</v>
      </c>
    </row>
    <row r="28" spans="1:4" ht="23.25" customHeight="1">
      <c r="A28" s="116" t="s">
        <v>93</v>
      </c>
      <c r="B28" s="116" t="s">
        <v>175</v>
      </c>
      <c r="C28" s="119" t="s">
        <v>215</v>
      </c>
      <c r="D28" s="123">
        <v>7.3480090388552452E-2</v>
      </c>
    </row>
    <row r="29" spans="1:4" ht="23.25" customHeight="1">
      <c r="A29" s="116" t="s">
        <v>59</v>
      </c>
      <c r="B29" s="116" t="s">
        <v>197</v>
      </c>
      <c r="C29" s="119" t="s">
        <v>215</v>
      </c>
      <c r="D29" s="123">
        <v>7.0977571704962716E-2</v>
      </c>
    </row>
    <row r="30" spans="1:4" ht="23.25" customHeight="1">
      <c r="A30" s="116" t="s">
        <v>102</v>
      </c>
      <c r="B30" s="116" t="s">
        <v>187</v>
      </c>
      <c r="C30" s="119" t="s">
        <v>215</v>
      </c>
      <c r="D30" s="123">
        <v>6.8427687948151641E-2</v>
      </c>
    </row>
    <row r="31" spans="1:4" ht="23.25" customHeight="1">
      <c r="A31" s="116" t="s">
        <v>58</v>
      </c>
      <c r="B31" s="116" t="s">
        <v>184</v>
      </c>
      <c r="C31" s="119" t="s">
        <v>215</v>
      </c>
      <c r="D31" s="123">
        <v>6.8387686509595411E-2</v>
      </c>
    </row>
    <row r="32" spans="1:4" ht="23.25" customHeight="1">
      <c r="A32" s="116" t="s">
        <v>220</v>
      </c>
      <c r="B32" s="116" t="s">
        <v>221</v>
      </c>
      <c r="C32" s="119" t="s">
        <v>215</v>
      </c>
      <c r="D32" s="123">
        <v>6.6064757440336491E-2</v>
      </c>
    </row>
    <row r="33" spans="1:4" ht="23.25" customHeight="1">
      <c r="A33" s="116" t="s">
        <v>86</v>
      </c>
      <c r="B33" s="116" t="s">
        <v>188</v>
      </c>
      <c r="C33" s="119" t="s">
        <v>215</v>
      </c>
      <c r="D33" s="123">
        <v>6.5702272664976136E-2</v>
      </c>
    </row>
    <row r="34" spans="1:4" ht="23.25" customHeight="1">
      <c r="A34" s="116" t="s">
        <v>222</v>
      </c>
      <c r="B34" s="116" t="s">
        <v>223</v>
      </c>
      <c r="C34" s="119" t="s">
        <v>215</v>
      </c>
      <c r="D34" s="123">
        <v>6.5534628830728345E-2</v>
      </c>
    </row>
    <row r="35" spans="1:4" ht="23.25" customHeight="1">
      <c r="A35" s="116" t="s">
        <v>53</v>
      </c>
      <c r="B35" s="116" t="s">
        <v>166</v>
      </c>
      <c r="C35" s="119" t="s">
        <v>215</v>
      </c>
      <c r="D35" s="123">
        <v>6.3994952472668107E-2</v>
      </c>
    </row>
    <row r="36" spans="1:4" ht="23.25" customHeight="1">
      <c r="A36" s="116" t="s">
        <v>58</v>
      </c>
      <c r="B36" s="116" t="s">
        <v>171</v>
      </c>
      <c r="C36" s="119" t="s">
        <v>215</v>
      </c>
      <c r="D36" s="123">
        <v>6.3994952472668107E-2</v>
      </c>
    </row>
    <row r="37" spans="1:4" ht="23.25" customHeight="1">
      <c r="A37" s="116" t="s">
        <v>70</v>
      </c>
      <c r="B37" s="116" t="s">
        <v>191</v>
      </c>
      <c r="C37" s="119" t="s">
        <v>215</v>
      </c>
      <c r="D37" s="123">
        <v>6.3451393643527962E-2</v>
      </c>
    </row>
    <row r="38" spans="1:4" ht="23.25" customHeight="1">
      <c r="A38" s="116" t="s">
        <v>85</v>
      </c>
      <c r="B38" s="116" t="s">
        <v>162</v>
      </c>
      <c r="C38" s="119" t="s">
        <v>215</v>
      </c>
      <c r="D38" s="123">
        <v>6.3182380419927256E-2</v>
      </c>
    </row>
    <row r="39" spans="1:4" ht="23.25" customHeight="1">
      <c r="A39" s="116" t="s">
        <v>105</v>
      </c>
      <c r="B39" s="116" t="s">
        <v>199</v>
      </c>
      <c r="C39" s="119" t="s">
        <v>215</v>
      </c>
      <c r="D39" s="123">
        <v>6.3111395804841069E-2</v>
      </c>
    </row>
    <row r="40" spans="1:4" ht="23.25" customHeight="1">
      <c r="A40" s="116" t="s">
        <v>81</v>
      </c>
      <c r="B40" s="116" t="s">
        <v>154</v>
      </c>
      <c r="C40" s="119" t="s">
        <v>215</v>
      </c>
      <c r="D40" s="123">
        <v>6.3089934319149998E-2</v>
      </c>
    </row>
    <row r="41" spans="1:4" ht="23.25" customHeight="1">
      <c r="A41" s="116" t="s">
        <v>83</v>
      </c>
      <c r="B41" s="116" t="s">
        <v>157</v>
      </c>
      <c r="C41" s="119" t="s">
        <v>215</v>
      </c>
      <c r="D41" s="123">
        <v>6.2292691884862882E-2</v>
      </c>
    </row>
    <row r="42" spans="1:4" ht="23.25" customHeight="1">
      <c r="A42" s="116" t="s">
        <v>88</v>
      </c>
      <c r="B42" s="116" t="s">
        <v>169</v>
      </c>
      <c r="C42" s="119" t="s">
        <v>215</v>
      </c>
      <c r="D42" s="123">
        <v>6.178829360658266E-2</v>
      </c>
    </row>
    <row r="43" spans="1:4" ht="23.25" customHeight="1">
      <c r="A43" s="116" t="s">
        <v>86</v>
      </c>
      <c r="B43" s="116" t="s">
        <v>202</v>
      </c>
      <c r="C43" s="119" t="s">
        <v>215</v>
      </c>
      <c r="D43" s="123">
        <v>6.1651512226948119E-2</v>
      </c>
    </row>
    <row r="44" spans="1:4" ht="23.25" customHeight="1">
      <c r="A44" s="116" t="s">
        <v>109</v>
      </c>
      <c r="B44" s="116" t="s">
        <v>204</v>
      </c>
      <c r="C44" s="119" t="s">
        <v>215</v>
      </c>
      <c r="D44" s="123">
        <v>6.1213508735129298E-2</v>
      </c>
    </row>
    <row r="45" spans="1:4" ht="23.25" customHeight="1">
      <c r="A45" s="116" t="s">
        <v>67</v>
      </c>
      <c r="B45" s="116" t="s">
        <v>159</v>
      </c>
      <c r="C45" s="119" t="s">
        <v>215</v>
      </c>
      <c r="D45" s="123">
        <v>6.0825157222383706E-2</v>
      </c>
    </row>
    <row r="46" spans="1:4" ht="23.25" customHeight="1">
      <c r="A46" s="116" t="s">
        <v>53</v>
      </c>
      <c r="B46" s="116" t="s">
        <v>129</v>
      </c>
      <c r="C46" s="119" t="s">
        <v>215</v>
      </c>
      <c r="D46" s="123">
        <v>5.9517564002697476E-2</v>
      </c>
    </row>
    <row r="47" spans="1:4" ht="23.25" customHeight="1">
      <c r="A47" s="116" t="s">
        <v>101</v>
      </c>
      <c r="B47" s="116" t="s">
        <v>185</v>
      </c>
      <c r="C47" s="119" t="s">
        <v>216</v>
      </c>
      <c r="D47" s="123">
        <v>4.5591791006396945E-2</v>
      </c>
    </row>
    <row r="48" spans="1:4" ht="23.25" customHeight="1">
      <c r="A48" s="116" t="s">
        <v>224</v>
      </c>
      <c r="B48" s="116" t="s">
        <v>225</v>
      </c>
      <c r="C48" s="119" t="s">
        <v>216</v>
      </c>
      <c r="D48" s="123">
        <v>4.3625050308891924E-2</v>
      </c>
    </row>
    <row r="49" spans="1:4" ht="23.25" customHeight="1">
      <c r="A49" s="116" t="s">
        <v>65</v>
      </c>
      <c r="B49" s="116" t="s">
        <v>189</v>
      </c>
      <c r="C49" s="119" t="s">
        <v>216</v>
      </c>
      <c r="D49" s="123">
        <v>4.3346887939039166E-2</v>
      </c>
    </row>
    <row r="50" spans="1:4" ht="23.25" customHeight="1">
      <c r="A50" s="116" t="s">
        <v>86</v>
      </c>
      <c r="B50" s="116" t="s">
        <v>163</v>
      </c>
      <c r="C50" s="119" t="s">
        <v>216</v>
      </c>
      <c r="D50" s="123">
        <v>4.3330581688326889E-2</v>
      </c>
    </row>
    <row r="51" spans="1:4" ht="23.25" customHeight="1">
      <c r="A51" s="116" t="s">
        <v>87</v>
      </c>
      <c r="B51" s="116" t="s">
        <v>167</v>
      </c>
      <c r="C51" s="119" t="s">
        <v>216</v>
      </c>
      <c r="D51" s="123">
        <v>4.2663301648445402E-2</v>
      </c>
    </row>
    <row r="52" spans="1:4" ht="23.25" customHeight="1">
      <c r="A52" s="116" t="s">
        <v>67</v>
      </c>
      <c r="B52" s="116" t="s">
        <v>192</v>
      </c>
      <c r="C52" s="119" t="s">
        <v>216</v>
      </c>
      <c r="D52" s="123">
        <v>4.2300929095685308E-2</v>
      </c>
    </row>
    <row r="53" spans="1:4" ht="23.25" customHeight="1">
      <c r="A53" s="116" t="s">
        <v>102</v>
      </c>
      <c r="B53" s="116" t="s">
        <v>200</v>
      </c>
      <c r="C53" s="119" t="s">
        <v>216</v>
      </c>
      <c r="D53" s="123">
        <v>4.2074263869894053E-2</v>
      </c>
    </row>
    <row r="54" spans="1:4" ht="23.25" customHeight="1">
      <c r="A54" s="116" t="s">
        <v>58</v>
      </c>
      <c r="B54" s="116" t="s">
        <v>158</v>
      </c>
      <c r="C54" s="119" t="s">
        <v>216</v>
      </c>
      <c r="D54" s="123">
        <v>4.152846125657525E-2</v>
      </c>
    </row>
    <row r="55" spans="1:4" ht="23.25" customHeight="1">
      <c r="A55" s="116" t="s">
        <v>73</v>
      </c>
      <c r="B55" s="116" t="s">
        <v>170</v>
      </c>
      <c r="C55" s="119" t="s">
        <v>216</v>
      </c>
      <c r="D55" s="123">
        <v>4.119219573772178E-2</v>
      </c>
    </row>
    <row r="56" spans="1:4" ht="23.25" customHeight="1">
      <c r="A56" s="116" t="s">
        <v>107</v>
      </c>
      <c r="B56" s="116" t="s">
        <v>136</v>
      </c>
      <c r="C56" s="119" t="s">
        <v>216</v>
      </c>
      <c r="D56" s="123">
        <v>4.1101008151298753E-2</v>
      </c>
    </row>
    <row r="57" spans="1:4" ht="23.25" customHeight="1">
      <c r="A57" s="116" t="s">
        <v>109</v>
      </c>
      <c r="B57" s="116" t="s">
        <v>205</v>
      </c>
      <c r="C57" s="118" t="s">
        <v>216</v>
      </c>
      <c r="D57" s="123">
        <v>4.0809005823419536E-2</v>
      </c>
    </row>
    <row r="58" spans="1:4">
      <c r="C58" s="121"/>
    </row>
  </sheetData>
  <mergeCells count="1">
    <mergeCell ref="A4:D4"/>
  </mergeCells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نسخه کامل  </vt:lpstr>
      <vt:lpstr>نسخه اجرایی </vt:lpstr>
      <vt:lpstr>اعلامی به دانشجویان 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2022-11-26T07:13:14Z</cp:lastPrinted>
  <dcterms:created xsi:type="dcterms:W3CDTF">2020-05-31T04:54:49Z</dcterms:created>
  <dcterms:modified xsi:type="dcterms:W3CDTF">2022-12-05T10:02:56Z</dcterms:modified>
</cp:coreProperties>
</file>