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hatami\Desktop\"/>
    </mc:Choice>
  </mc:AlternateContent>
  <bookViews>
    <workbookView xWindow="0" yWindow="0" windowWidth="24000" windowHeight="9735"/>
  </bookViews>
  <sheets>
    <sheet name="نسخه جدید " sheetId="4" r:id="rId1"/>
    <sheet name=" فارغ التحصیلان وبنیاد شهید" sheetId="5" r:id="rId2"/>
  </sheets>
  <calcPr calcId="152511"/>
</workbook>
</file>

<file path=xl/calcChain.xml><?xml version="1.0" encoding="utf-8"?>
<calcChain xmlns="http://schemas.openxmlformats.org/spreadsheetml/2006/main">
  <c r="W110" i="4" l="1"/>
  <c r="X110" i="4"/>
  <c r="AG110" i="4" s="1"/>
  <c r="Y110" i="4"/>
  <c r="Z110" i="4"/>
  <c r="AI110" i="4" s="1"/>
  <c r="AA110" i="4"/>
  <c r="AB110" i="4"/>
  <c r="AK110" i="4" s="1"/>
  <c r="AC110" i="4"/>
  <c r="AD110" i="4"/>
  <c r="AM110" i="4" s="1"/>
  <c r="AE110" i="4"/>
  <c r="AF110" i="4"/>
  <c r="AO110" i="4" s="1"/>
  <c r="AH110" i="4"/>
  <c r="AJ110" i="4"/>
  <c r="AL110" i="4"/>
  <c r="AN110" i="4"/>
  <c r="AP110" i="4" l="1"/>
  <c r="AQ110" i="4" s="1"/>
  <c r="W12" i="4" l="1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W43" i="4"/>
  <c r="W44" i="4"/>
  <c r="W45" i="4"/>
  <c r="W46" i="4"/>
  <c r="W47" i="4"/>
  <c r="W48" i="4"/>
  <c r="W49" i="4"/>
  <c r="W50" i="4"/>
  <c r="W51" i="4"/>
  <c r="W52" i="4"/>
  <c r="W53" i="4"/>
  <c r="W54" i="4"/>
  <c r="W55" i="4"/>
  <c r="W56" i="4"/>
  <c r="W57" i="4"/>
  <c r="W58" i="4"/>
  <c r="W59" i="4"/>
  <c r="W60" i="4"/>
  <c r="W61" i="4"/>
  <c r="W62" i="4"/>
  <c r="W63" i="4"/>
  <c r="W64" i="4"/>
  <c r="W65" i="4"/>
  <c r="W66" i="4"/>
  <c r="W67" i="4"/>
  <c r="W68" i="4"/>
  <c r="W69" i="4"/>
  <c r="W70" i="4"/>
  <c r="W71" i="4"/>
  <c r="W72" i="4"/>
  <c r="W73" i="4"/>
  <c r="W74" i="4"/>
  <c r="W75" i="4"/>
  <c r="W76" i="4"/>
  <c r="W77" i="4"/>
  <c r="W78" i="4"/>
  <c r="W79" i="4"/>
  <c r="W80" i="4"/>
  <c r="W81" i="4"/>
  <c r="W82" i="4"/>
  <c r="W83" i="4"/>
  <c r="W84" i="4"/>
  <c r="W85" i="4"/>
  <c r="W86" i="4"/>
  <c r="W87" i="4"/>
  <c r="W88" i="4"/>
  <c r="W89" i="4"/>
  <c r="AE89" i="4" s="1"/>
  <c r="W90" i="4"/>
  <c r="W91" i="4"/>
  <c r="W92" i="4"/>
  <c r="W93" i="4"/>
  <c r="W94" i="4"/>
  <c r="W95" i="4"/>
  <c r="W96" i="4"/>
  <c r="W97" i="4"/>
  <c r="W98" i="4"/>
  <c r="W99" i="4"/>
  <c r="W100" i="4"/>
  <c r="W101" i="4"/>
  <c r="W102" i="4"/>
  <c r="W103" i="4"/>
  <c r="W104" i="4"/>
  <c r="W105" i="4"/>
  <c r="W106" i="4"/>
  <c r="W107" i="4"/>
  <c r="W108" i="4"/>
  <c r="W109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2" i="4"/>
  <c r="X63" i="4"/>
  <c r="X64" i="4"/>
  <c r="X65" i="4"/>
  <c r="X66" i="4"/>
  <c r="X67" i="4"/>
  <c r="X68" i="4"/>
  <c r="X69" i="4"/>
  <c r="X70" i="4"/>
  <c r="X71" i="4"/>
  <c r="X72" i="4"/>
  <c r="X73" i="4"/>
  <c r="X74" i="4"/>
  <c r="AG74" i="4" s="1"/>
  <c r="X75" i="4"/>
  <c r="X76" i="4"/>
  <c r="X77" i="4"/>
  <c r="X78" i="4"/>
  <c r="X79" i="4"/>
  <c r="X80" i="4"/>
  <c r="X81" i="4"/>
  <c r="X82" i="4"/>
  <c r="X83" i="4"/>
  <c r="X84" i="4"/>
  <c r="X85" i="4"/>
  <c r="X86" i="4"/>
  <c r="X87" i="4"/>
  <c r="X88" i="4"/>
  <c r="X89" i="4"/>
  <c r="X90" i="4"/>
  <c r="X91" i="4"/>
  <c r="X92" i="4"/>
  <c r="X93" i="4"/>
  <c r="X94" i="4"/>
  <c r="X95" i="4"/>
  <c r="X96" i="4"/>
  <c r="X97" i="4"/>
  <c r="X98" i="4"/>
  <c r="X99" i="4"/>
  <c r="X100" i="4"/>
  <c r="X101" i="4"/>
  <c r="X102" i="4"/>
  <c r="X103" i="4"/>
  <c r="X104" i="4"/>
  <c r="X105" i="4"/>
  <c r="X106" i="4"/>
  <c r="X107" i="4"/>
  <c r="X108" i="4"/>
  <c r="X109" i="4"/>
  <c r="Y12" i="4"/>
  <c r="Y13" i="4"/>
  <c r="Y14" i="4"/>
  <c r="AH14" i="4" s="1"/>
  <c r="Y15" i="4"/>
  <c r="AH15" i="4" s="1"/>
  <c r="Y16" i="4"/>
  <c r="AH16" i="4" s="1"/>
  <c r="Y17" i="4"/>
  <c r="AH17" i="4" s="1"/>
  <c r="Y18" i="4"/>
  <c r="AH18" i="4" s="1"/>
  <c r="Y19" i="4"/>
  <c r="AH19" i="4" s="1"/>
  <c r="Y20" i="4"/>
  <c r="AH20" i="4" s="1"/>
  <c r="Y21" i="4"/>
  <c r="AH21" i="4" s="1"/>
  <c r="Y22" i="4"/>
  <c r="AH22" i="4" s="1"/>
  <c r="Y23" i="4"/>
  <c r="AH23" i="4" s="1"/>
  <c r="Y24" i="4"/>
  <c r="AH24" i="4" s="1"/>
  <c r="Y25" i="4"/>
  <c r="AH25" i="4" s="1"/>
  <c r="Y26" i="4"/>
  <c r="AH26" i="4" s="1"/>
  <c r="Y27" i="4"/>
  <c r="AH27" i="4" s="1"/>
  <c r="Y28" i="4"/>
  <c r="AH28" i="4" s="1"/>
  <c r="Y29" i="4"/>
  <c r="AH29" i="4" s="1"/>
  <c r="Y30" i="4"/>
  <c r="AH30" i="4" s="1"/>
  <c r="Y31" i="4"/>
  <c r="AH31" i="4" s="1"/>
  <c r="Y32" i="4"/>
  <c r="AH32" i="4" s="1"/>
  <c r="Y33" i="4"/>
  <c r="AH33" i="4" s="1"/>
  <c r="Y34" i="4"/>
  <c r="AH34" i="4" s="1"/>
  <c r="Y35" i="4"/>
  <c r="AH35" i="4" s="1"/>
  <c r="Y36" i="4"/>
  <c r="AH36" i="4" s="1"/>
  <c r="Y37" i="4"/>
  <c r="AH37" i="4" s="1"/>
  <c r="Y38" i="4"/>
  <c r="AH38" i="4" s="1"/>
  <c r="Y39" i="4"/>
  <c r="AH39" i="4" s="1"/>
  <c r="Y40" i="4"/>
  <c r="AH40" i="4" s="1"/>
  <c r="Y41" i="4"/>
  <c r="AH41" i="4" s="1"/>
  <c r="Y42" i="4"/>
  <c r="AH42" i="4" s="1"/>
  <c r="Y43" i="4"/>
  <c r="AH43" i="4" s="1"/>
  <c r="Y44" i="4"/>
  <c r="AH44" i="4" s="1"/>
  <c r="Y45" i="4"/>
  <c r="AH45" i="4" s="1"/>
  <c r="Y46" i="4"/>
  <c r="AH46" i="4" s="1"/>
  <c r="Y47" i="4"/>
  <c r="AH47" i="4" s="1"/>
  <c r="Y48" i="4"/>
  <c r="AH48" i="4" s="1"/>
  <c r="Y49" i="4"/>
  <c r="AH49" i="4" s="1"/>
  <c r="Y50" i="4"/>
  <c r="AH50" i="4" s="1"/>
  <c r="Y51" i="4"/>
  <c r="AH51" i="4" s="1"/>
  <c r="Y52" i="4"/>
  <c r="AH52" i="4" s="1"/>
  <c r="Y53" i="4"/>
  <c r="AH53" i="4" s="1"/>
  <c r="Y54" i="4"/>
  <c r="AH54" i="4" s="1"/>
  <c r="Y55" i="4"/>
  <c r="AH55" i="4" s="1"/>
  <c r="Y56" i="4"/>
  <c r="AH56" i="4" s="1"/>
  <c r="Y57" i="4"/>
  <c r="AH57" i="4" s="1"/>
  <c r="Y58" i="4"/>
  <c r="AH58" i="4" s="1"/>
  <c r="Y59" i="4"/>
  <c r="AH59" i="4" s="1"/>
  <c r="Y60" i="4"/>
  <c r="AH60" i="4" s="1"/>
  <c r="Y61" i="4"/>
  <c r="AH61" i="4" s="1"/>
  <c r="Y62" i="4"/>
  <c r="AH62" i="4" s="1"/>
  <c r="Y63" i="4"/>
  <c r="AH63" i="4" s="1"/>
  <c r="Y64" i="4"/>
  <c r="AH64" i="4" s="1"/>
  <c r="Y65" i="4"/>
  <c r="AH65" i="4" s="1"/>
  <c r="Y66" i="4"/>
  <c r="AH66" i="4" s="1"/>
  <c r="Y67" i="4"/>
  <c r="AH67" i="4" s="1"/>
  <c r="Y68" i="4"/>
  <c r="AH68" i="4" s="1"/>
  <c r="Y69" i="4"/>
  <c r="AH69" i="4" s="1"/>
  <c r="Y70" i="4"/>
  <c r="AH70" i="4" s="1"/>
  <c r="Y71" i="4"/>
  <c r="AH71" i="4" s="1"/>
  <c r="Y72" i="4"/>
  <c r="AH72" i="4" s="1"/>
  <c r="Y73" i="4"/>
  <c r="AH73" i="4" s="1"/>
  <c r="Y74" i="4"/>
  <c r="AH74" i="4" s="1"/>
  <c r="Y75" i="4"/>
  <c r="AH75" i="4" s="1"/>
  <c r="Y76" i="4"/>
  <c r="AH76" i="4" s="1"/>
  <c r="Y77" i="4"/>
  <c r="AH77" i="4" s="1"/>
  <c r="Y78" i="4"/>
  <c r="AH78" i="4" s="1"/>
  <c r="Y79" i="4"/>
  <c r="AH79" i="4" s="1"/>
  <c r="Y80" i="4"/>
  <c r="AH80" i="4" s="1"/>
  <c r="Y81" i="4"/>
  <c r="AH81" i="4" s="1"/>
  <c r="Y82" i="4"/>
  <c r="AH82" i="4" s="1"/>
  <c r="Y83" i="4"/>
  <c r="AH83" i="4" s="1"/>
  <c r="Y84" i="4"/>
  <c r="AH84" i="4" s="1"/>
  <c r="Y85" i="4"/>
  <c r="AH85" i="4" s="1"/>
  <c r="Y86" i="4"/>
  <c r="AH86" i="4" s="1"/>
  <c r="Y87" i="4"/>
  <c r="AH87" i="4" s="1"/>
  <c r="Y88" i="4"/>
  <c r="Y89" i="4"/>
  <c r="AH89" i="4" s="1"/>
  <c r="Y90" i="4"/>
  <c r="AH90" i="4" s="1"/>
  <c r="Y91" i="4"/>
  <c r="AH91" i="4" s="1"/>
  <c r="Y92" i="4"/>
  <c r="AH92" i="4" s="1"/>
  <c r="Y93" i="4"/>
  <c r="AH93" i="4" s="1"/>
  <c r="Y94" i="4"/>
  <c r="AH94" i="4" s="1"/>
  <c r="Y95" i="4"/>
  <c r="AH95" i="4" s="1"/>
  <c r="Y96" i="4"/>
  <c r="AH96" i="4" s="1"/>
  <c r="Y97" i="4"/>
  <c r="AH97" i="4" s="1"/>
  <c r="Y98" i="4"/>
  <c r="AH98" i="4" s="1"/>
  <c r="Y99" i="4"/>
  <c r="AH99" i="4" s="1"/>
  <c r="Y100" i="4"/>
  <c r="AH100" i="4" s="1"/>
  <c r="Y101" i="4"/>
  <c r="AH101" i="4" s="1"/>
  <c r="Y102" i="4"/>
  <c r="AH102" i="4" s="1"/>
  <c r="Y103" i="4"/>
  <c r="AH103" i="4" s="1"/>
  <c r="Y104" i="4"/>
  <c r="AH104" i="4" s="1"/>
  <c r="Y105" i="4"/>
  <c r="AH105" i="4" s="1"/>
  <c r="Y106" i="4"/>
  <c r="AH106" i="4" s="1"/>
  <c r="Y107" i="4"/>
  <c r="AH107" i="4" s="1"/>
  <c r="Y108" i="4"/>
  <c r="AH108" i="4" s="1"/>
  <c r="Y109" i="4"/>
  <c r="AH109" i="4" s="1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2" i="4"/>
  <c r="Z53" i="4"/>
  <c r="Z54" i="4"/>
  <c r="Z55" i="4"/>
  <c r="Z56" i="4"/>
  <c r="Z57" i="4"/>
  <c r="Z58" i="4"/>
  <c r="Z59" i="4"/>
  <c r="Z60" i="4"/>
  <c r="Z61" i="4"/>
  <c r="Z62" i="4"/>
  <c r="Z63" i="4"/>
  <c r="Z64" i="4"/>
  <c r="Z65" i="4"/>
  <c r="Z66" i="4"/>
  <c r="Z67" i="4"/>
  <c r="Z68" i="4"/>
  <c r="Z69" i="4"/>
  <c r="Z70" i="4"/>
  <c r="Z71" i="4"/>
  <c r="Z72" i="4"/>
  <c r="Z73" i="4"/>
  <c r="Z74" i="4"/>
  <c r="Z75" i="4"/>
  <c r="Z76" i="4"/>
  <c r="Z77" i="4"/>
  <c r="Z78" i="4"/>
  <c r="Z79" i="4"/>
  <c r="Z80" i="4"/>
  <c r="Z81" i="4"/>
  <c r="Z82" i="4"/>
  <c r="Z83" i="4"/>
  <c r="Z84" i="4"/>
  <c r="Z85" i="4"/>
  <c r="Z86" i="4"/>
  <c r="Z87" i="4"/>
  <c r="Z88" i="4"/>
  <c r="Z89" i="4"/>
  <c r="Z90" i="4"/>
  <c r="Z91" i="4"/>
  <c r="Z92" i="4"/>
  <c r="Z93" i="4"/>
  <c r="Z94" i="4"/>
  <c r="Z95" i="4"/>
  <c r="Z96" i="4"/>
  <c r="Z97" i="4"/>
  <c r="Z98" i="4"/>
  <c r="Z99" i="4"/>
  <c r="Z100" i="4"/>
  <c r="Z101" i="4"/>
  <c r="Z102" i="4"/>
  <c r="Z103" i="4"/>
  <c r="Z104" i="4"/>
  <c r="Z105" i="4"/>
  <c r="Z106" i="4"/>
  <c r="Z107" i="4"/>
  <c r="Z108" i="4"/>
  <c r="Z109" i="4"/>
  <c r="AA12" i="4"/>
  <c r="AA13" i="4"/>
  <c r="AA14" i="4"/>
  <c r="AJ14" i="4" s="1"/>
  <c r="AA15" i="4"/>
  <c r="AJ15" i="4" s="1"/>
  <c r="AA16" i="4"/>
  <c r="AJ16" i="4" s="1"/>
  <c r="AA17" i="4"/>
  <c r="AJ17" i="4" s="1"/>
  <c r="AA18" i="4"/>
  <c r="AJ18" i="4" s="1"/>
  <c r="AA19" i="4"/>
  <c r="AJ19" i="4" s="1"/>
  <c r="AA20" i="4"/>
  <c r="AJ20" i="4" s="1"/>
  <c r="AA21" i="4"/>
  <c r="AJ21" i="4" s="1"/>
  <c r="AA22" i="4"/>
  <c r="AJ22" i="4" s="1"/>
  <c r="AA23" i="4"/>
  <c r="AJ23" i="4" s="1"/>
  <c r="AA24" i="4"/>
  <c r="AJ24" i="4" s="1"/>
  <c r="AA25" i="4"/>
  <c r="AJ25" i="4" s="1"/>
  <c r="AA26" i="4"/>
  <c r="AJ26" i="4" s="1"/>
  <c r="AA27" i="4"/>
  <c r="AJ27" i="4" s="1"/>
  <c r="AA28" i="4"/>
  <c r="AJ28" i="4" s="1"/>
  <c r="AA29" i="4"/>
  <c r="AJ29" i="4" s="1"/>
  <c r="AA30" i="4"/>
  <c r="AJ30" i="4" s="1"/>
  <c r="AA31" i="4"/>
  <c r="AJ31" i="4" s="1"/>
  <c r="AA32" i="4"/>
  <c r="AJ32" i="4" s="1"/>
  <c r="AA33" i="4"/>
  <c r="AJ33" i="4" s="1"/>
  <c r="AA34" i="4"/>
  <c r="AJ34" i="4" s="1"/>
  <c r="AA35" i="4"/>
  <c r="AJ35" i="4" s="1"/>
  <c r="AA36" i="4"/>
  <c r="AJ36" i="4" s="1"/>
  <c r="AA37" i="4"/>
  <c r="AJ37" i="4" s="1"/>
  <c r="AA38" i="4"/>
  <c r="AJ38" i="4" s="1"/>
  <c r="AA39" i="4"/>
  <c r="AJ39" i="4" s="1"/>
  <c r="AA40" i="4"/>
  <c r="AJ40" i="4" s="1"/>
  <c r="AA41" i="4"/>
  <c r="AJ41" i="4" s="1"/>
  <c r="AA42" i="4"/>
  <c r="AJ42" i="4" s="1"/>
  <c r="AA43" i="4"/>
  <c r="AJ43" i="4" s="1"/>
  <c r="AA44" i="4"/>
  <c r="AJ44" i="4" s="1"/>
  <c r="AA45" i="4"/>
  <c r="AJ45" i="4" s="1"/>
  <c r="AA46" i="4"/>
  <c r="AJ46" i="4" s="1"/>
  <c r="AA47" i="4"/>
  <c r="AJ47" i="4" s="1"/>
  <c r="AA48" i="4"/>
  <c r="AJ48" i="4" s="1"/>
  <c r="AA49" i="4"/>
  <c r="AJ49" i="4" s="1"/>
  <c r="AA50" i="4"/>
  <c r="AJ50" i="4" s="1"/>
  <c r="AA51" i="4"/>
  <c r="AJ51" i="4" s="1"/>
  <c r="AA52" i="4"/>
  <c r="AJ52" i="4" s="1"/>
  <c r="AA53" i="4"/>
  <c r="AJ53" i="4" s="1"/>
  <c r="AA54" i="4"/>
  <c r="AJ54" i="4" s="1"/>
  <c r="AA55" i="4"/>
  <c r="AJ55" i="4" s="1"/>
  <c r="AA56" i="4"/>
  <c r="AJ56" i="4" s="1"/>
  <c r="AA57" i="4"/>
  <c r="AJ57" i="4" s="1"/>
  <c r="AA58" i="4"/>
  <c r="AJ58" i="4" s="1"/>
  <c r="AA59" i="4"/>
  <c r="AJ59" i="4" s="1"/>
  <c r="AA60" i="4"/>
  <c r="AJ60" i="4" s="1"/>
  <c r="AA61" i="4"/>
  <c r="AJ61" i="4" s="1"/>
  <c r="AA62" i="4"/>
  <c r="AJ62" i="4" s="1"/>
  <c r="AA63" i="4"/>
  <c r="AJ63" i="4" s="1"/>
  <c r="AA64" i="4"/>
  <c r="AJ64" i="4" s="1"/>
  <c r="AA65" i="4"/>
  <c r="AJ65" i="4" s="1"/>
  <c r="AA66" i="4"/>
  <c r="AJ66" i="4" s="1"/>
  <c r="AA67" i="4"/>
  <c r="AJ67" i="4" s="1"/>
  <c r="AA68" i="4"/>
  <c r="AJ68" i="4" s="1"/>
  <c r="AA69" i="4"/>
  <c r="AJ69" i="4" s="1"/>
  <c r="AA70" i="4"/>
  <c r="AJ70" i="4" s="1"/>
  <c r="AA71" i="4"/>
  <c r="AJ71" i="4" s="1"/>
  <c r="AA72" i="4"/>
  <c r="AJ72" i="4" s="1"/>
  <c r="AA73" i="4"/>
  <c r="AJ73" i="4" s="1"/>
  <c r="AA74" i="4"/>
  <c r="AJ74" i="4" s="1"/>
  <c r="AA75" i="4"/>
  <c r="AJ75" i="4" s="1"/>
  <c r="AA76" i="4"/>
  <c r="AJ76" i="4" s="1"/>
  <c r="AA77" i="4"/>
  <c r="AJ77" i="4" s="1"/>
  <c r="AA78" i="4"/>
  <c r="AJ78" i="4" s="1"/>
  <c r="AA79" i="4"/>
  <c r="AJ79" i="4" s="1"/>
  <c r="AA80" i="4"/>
  <c r="AJ80" i="4" s="1"/>
  <c r="AA81" i="4"/>
  <c r="AJ81" i="4" s="1"/>
  <c r="AA82" i="4"/>
  <c r="AJ82" i="4" s="1"/>
  <c r="AA83" i="4"/>
  <c r="AJ83" i="4" s="1"/>
  <c r="AA84" i="4"/>
  <c r="AJ84" i="4" s="1"/>
  <c r="AA85" i="4"/>
  <c r="AJ85" i="4" s="1"/>
  <c r="AA86" i="4"/>
  <c r="AJ86" i="4" s="1"/>
  <c r="AA87" i="4"/>
  <c r="AJ87" i="4" s="1"/>
  <c r="AA88" i="4"/>
  <c r="AJ88" i="4" s="1"/>
  <c r="AA89" i="4"/>
  <c r="AJ89" i="4" s="1"/>
  <c r="AA90" i="4"/>
  <c r="AJ90" i="4" s="1"/>
  <c r="AA91" i="4"/>
  <c r="AJ91" i="4" s="1"/>
  <c r="AA92" i="4"/>
  <c r="AJ92" i="4" s="1"/>
  <c r="AA93" i="4"/>
  <c r="AJ93" i="4" s="1"/>
  <c r="AA94" i="4"/>
  <c r="AJ94" i="4" s="1"/>
  <c r="AA95" i="4"/>
  <c r="AJ95" i="4" s="1"/>
  <c r="AA96" i="4"/>
  <c r="AJ96" i="4" s="1"/>
  <c r="AA97" i="4"/>
  <c r="AJ97" i="4" s="1"/>
  <c r="AA98" i="4"/>
  <c r="AJ98" i="4" s="1"/>
  <c r="AA99" i="4"/>
  <c r="AJ99" i="4" s="1"/>
  <c r="AA100" i="4"/>
  <c r="AJ100" i="4" s="1"/>
  <c r="AA101" i="4"/>
  <c r="AJ101" i="4" s="1"/>
  <c r="AA102" i="4"/>
  <c r="AJ102" i="4" s="1"/>
  <c r="AA103" i="4"/>
  <c r="AJ103" i="4" s="1"/>
  <c r="AA104" i="4"/>
  <c r="AJ104" i="4" s="1"/>
  <c r="AA105" i="4"/>
  <c r="AJ105" i="4" s="1"/>
  <c r="AA106" i="4"/>
  <c r="AJ106" i="4" s="1"/>
  <c r="AA107" i="4"/>
  <c r="AJ107" i="4" s="1"/>
  <c r="AA108" i="4"/>
  <c r="AJ108" i="4" s="1"/>
  <c r="AA109" i="4"/>
  <c r="AJ109" i="4" s="1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34" i="4"/>
  <c r="AB35" i="4"/>
  <c r="AB36" i="4"/>
  <c r="AB37" i="4"/>
  <c r="AB38" i="4"/>
  <c r="AB39" i="4"/>
  <c r="AB40" i="4"/>
  <c r="AB41" i="4"/>
  <c r="AB42" i="4"/>
  <c r="AB43" i="4"/>
  <c r="AB44" i="4"/>
  <c r="AB45" i="4"/>
  <c r="AB46" i="4"/>
  <c r="AB47" i="4"/>
  <c r="AB48" i="4"/>
  <c r="AB49" i="4"/>
  <c r="AB50" i="4"/>
  <c r="AB51" i="4"/>
  <c r="AB52" i="4"/>
  <c r="AB53" i="4"/>
  <c r="AB54" i="4"/>
  <c r="AB55" i="4"/>
  <c r="AB56" i="4"/>
  <c r="AB57" i="4"/>
  <c r="AB58" i="4"/>
  <c r="AB59" i="4"/>
  <c r="AB60" i="4"/>
  <c r="AB61" i="4"/>
  <c r="AB62" i="4"/>
  <c r="AB63" i="4"/>
  <c r="AB64" i="4"/>
  <c r="AB65" i="4"/>
  <c r="AB66" i="4"/>
  <c r="AB67" i="4"/>
  <c r="AB68" i="4"/>
  <c r="AB69" i="4"/>
  <c r="AB70" i="4"/>
  <c r="AB71" i="4"/>
  <c r="AB72" i="4"/>
  <c r="AB73" i="4"/>
  <c r="AB74" i="4"/>
  <c r="AB75" i="4"/>
  <c r="AB76" i="4"/>
  <c r="AB77" i="4"/>
  <c r="AB78" i="4"/>
  <c r="AB79" i="4"/>
  <c r="AB80" i="4"/>
  <c r="AB81" i="4"/>
  <c r="AK81" i="4" s="1"/>
  <c r="AB82" i="4"/>
  <c r="AB83" i="4"/>
  <c r="AB84" i="4"/>
  <c r="AB85" i="4"/>
  <c r="AB86" i="4"/>
  <c r="AB87" i="4"/>
  <c r="AB88" i="4"/>
  <c r="AB89" i="4"/>
  <c r="AB90" i="4"/>
  <c r="AB91" i="4"/>
  <c r="AB92" i="4"/>
  <c r="AB93" i="4"/>
  <c r="AB94" i="4"/>
  <c r="AB95" i="4"/>
  <c r="AB96" i="4"/>
  <c r="AB97" i="4"/>
  <c r="AB98" i="4"/>
  <c r="AB99" i="4"/>
  <c r="AB100" i="4"/>
  <c r="AB101" i="4"/>
  <c r="AB102" i="4"/>
  <c r="AB103" i="4"/>
  <c r="AB104" i="4"/>
  <c r="AB105" i="4"/>
  <c r="AB106" i="4"/>
  <c r="AB107" i="4"/>
  <c r="AB108" i="4"/>
  <c r="AB109" i="4"/>
  <c r="AC12" i="4"/>
  <c r="AL12" i="4" s="1"/>
  <c r="AC13" i="4"/>
  <c r="AL13" i="4" s="1"/>
  <c r="AC14" i="4"/>
  <c r="AL14" i="4" s="1"/>
  <c r="AC15" i="4"/>
  <c r="AL15" i="4" s="1"/>
  <c r="AC16" i="4"/>
  <c r="AL16" i="4" s="1"/>
  <c r="AC17" i="4"/>
  <c r="AL17" i="4" s="1"/>
  <c r="AC18" i="4"/>
  <c r="AL18" i="4" s="1"/>
  <c r="AC19" i="4"/>
  <c r="AL19" i="4" s="1"/>
  <c r="AC20" i="4"/>
  <c r="AL20" i="4" s="1"/>
  <c r="AC21" i="4"/>
  <c r="AL21" i="4" s="1"/>
  <c r="AC22" i="4"/>
  <c r="AL22" i="4" s="1"/>
  <c r="AC23" i="4"/>
  <c r="AL23" i="4" s="1"/>
  <c r="AC24" i="4"/>
  <c r="AL24" i="4" s="1"/>
  <c r="AC25" i="4"/>
  <c r="AL25" i="4" s="1"/>
  <c r="AC26" i="4"/>
  <c r="AL26" i="4" s="1"/>
  <c r="AC27" i="4"/>
  <c r="AL27" i="4" s="1"/>
  <c r="AC28" i="4"/>
  <c r="AL28" i="4" s="1"/>
  <c r="AC29" i="4"/>
  <c r="AL29" i="4" s="1"/>
  <c r="AC30" i="4"/>
  <c r="AL30" i="4" s="1"/>
  <c r="AC31" i="4"/>
  <c r="AL31" i="4" s="1"/>
  <c r="AC32" i="4"/>
  <c r="AL32" i="4" s="1"/>
  <c r="AC33" i="4"/>
  <c r="AL33" i="4" s="1"/>
  <c r="AC34" i="4"/>
  <c r="AL34" i="4" s="1"/>
  <c r="AC35" i="4"/>
  <c r="AL35" i="4" s="1"/>
  <c r="AC36" i="4"/>
  <c r="AL36" i="4" s="1"/>
  <c r="AC37" i="4"/>
  <c r="AL37" i="4" s="1"/>
  <c r="AC38" i="4"/>
  <c r="AL38" i="4" s="1"/>
  <c r="AC39" i="4"/>
  <c r="AL39" i="4" s="1"/>
  <c r="AC40" i="4"/>
  <c r="AL40" i="4" s="1"/>
  <c r="AC41" i="4"/>
  <c r="AL41" i="4" s="1"/>
  <c r="AC42" i="4"/>
  <c r="AL42" i="4" s="1"/>
  <c r="AC43" i="4"/>
  <c r="AL43" i="4" s="1"/>
  <c r="AC44" i="4"/>
  <c r="AL44" i="4" s="1"/>
  <c r="AC45" i="4"/>
  <c r="AL45" i="4" s="1"/>
  <c r="AC46" i="4"/>
  <c r="AL46" i="4" s="1"/>
  <c r="AC47" i="4"/>
  <c r="AL47" i="4" s="1"/>
  <c r="AC48" i="4"/>
  <c r="AL48" i="4" s="1"/>
  <c r="AC49" i="4"/>
  <c r="AL49" i="4" s="1"/>
  <c r="AC50" i="4"/>
  <c r="AL50" i="4" s="1"/>
  <c r="AC51" i="4"/>
  <c r="AL51" i="4" s="1"/>
  <c r="AC52" i="4"/>
  <c r="AL52" i="4" s="1"/>
  <c r="AC53" i="4"/>
  <c r="AL53" i="4" s="1"/>
  <c r="AC54" i="4"/>
  <c r="AL54" i="4" s="1"/>
  <c r="AC55" i="4"/>
  <c r="AL55" i="4" s="1"/>
  <c r="AC56" i="4"/>
  <c r="AL56" i="4" s="1"/>
  <c r="AC57" i="4"/>
  <c r="AL57" i="4" s="1"/>
  <c r="AC58" i="4"/>
  <c r="AL58" i="4" s="1"/>
  <c r="AC59" i="4"/>
  <c r="AL59" i="4" s="1"/>
  <c r="AC60" i="4"/>
  <c r="AL60" i="4" s="1"/>
  <c r="AC61" i="4"/>
  <c r="AL61" i="4" s="1"/>
  <c r="AC62" i="4"/>
  <c r="AL62" i="4" s="1"/>
  <c r="AC63" i="4"/>
  <c r="AL63" i="4" s="1"/>
  <c r="AC64" i="4"/>
  <c r="AL64" i="4" s="1"/>
  <c r="AC65" i="4"/>
  <c r="AL65" i="4" s="1"/>
  <c r="AC66" i="4"/>
  <c r="AL66" i="4" s="1"/>
  <c r="AC67" i="4"/>
  <c r="AL67" i="4" s="1"/>
  <c r="AC68" i="4"/>
  <c r="AL68" i="4" s="1"/>
  <c r="AC69" i="4"/>
  <c r="AL69" i="4" s="1"/>
  <c r="AC70" i="4"/>
  <c r="AL70" i="4" s="1"/>
  <c r="AC71" i="4"/>
  <c r="AL71" i="4" s="1"/>
  <c r="AC72" i="4"/>
  <c r="AL72" i="4" s="1"/>
  <c r="AC73" i="4"/>
  <c r="AL73" i="4" s="1"/>
  <c r="AC74" i="4"/>
  <c r="AL74" i="4" s="1"/>
  <c r="AC75" i="4"/>
  <c r="AL75" i="4" s="1"/>
  <c r="AC76" i="4"/>
  <c r="AL76" i="4" s="1"/>
  <c r="AC77" i="4"/>
  <c r="AL77" i="4" s="1"/>
  <c r="AC78" i="4"/>
  <c r="AL78" i="4" s="1"/>
  <c r="AC79" i="4"/>
  <c r="AL79" i="4" s="1"/>
  <c r="AC80" i="4"/>
  <c r="AL80" i="4" s="1"/>
  <c r="AC81" i="4"/>
  <c r="AL81" i="4" s="1"/>
  <c r="AC82" i="4"/>
  <c r="AL82" i="4" s="1"/>
  <c r="AC83" i="4"/>
  <c r="AL83" i="4" s="1"/>
  <c r="AC84" i="4"/>
  <c r="AL84" i="4" s="1"/>
  <c r="AC85" i="4"/>
  <c r="AL85" i="4" s="1"/>
  <c r="AC86" i="4"/>
  <c r="AL86" i="4" s="1"/>
  <c r="AC87" i="4"/>
  <c r="AL87" i="4" s="1"/>
  <c r="AC88" i="4"/>
  <c r="AL88" i="4" s="1"/>
  <c r="AC89" i="4"/>
  <c r="AL89" i="4" s="1"/>
  <c r="AC90" i="4"/>
  <c r="AL90" i="4" s="1"/>
  <c r="AC91" i="4"/>
  <c r="AL91" i="4" s="1"/>
  <c r="AC92" i="4"/>
  <c r="AL92" i="4" s="1"/>
  <c r="AC93" i="4"/>
  <c r="AL93" i="4" s="1"/>
  <c r="AC94" i="4"/>
  <c r="AL94" i="4" s="1"/>
  <c r="AC95" i="4"/>
  <c r="AL95" i="4" s="1"/>
  <c r="AC96" i="4"/>
  <c r="AL96" i="4" s="1"/>
  <c r="AC97" i="4"/>
  <c r="AL97" i="4" s="1"/>
  <c r="AC98" i="4"/>
  <c r="AL98" i="4" s="1"/>
  <c r="AC99" i="4"/>
  <c r="AL99" i="4" s="1"/>
  <c r="AC100" i="4"/>
  <c r="AL100" i="4" s="1"/>
  <c r="AC101" i="4"/>
  <c r="AL101" i="4" s="1"/>
  <c r="AC102" i="4"/>
  <c r="AL102" i="4" s="1"/>
  <c r="AC103" i="4"/>
  <c r="AL103" i="4" s="1"/>
  <c r="AC104" i="4"/>
  <c r="AL104" i="4" s="1"/>
  <c r="AC105" i="4"/>
  <c r="AL105" i="4" s="1"/>
  <c r="AC106" i="4"/>
  <c r="AL106" i="4" s="1"/>
  <c r="AC107" i="4"/>
  <c r="AL107" i="4" s="1"/>
  <c r="AC108" i="4"/>
  <c r="AL108" i="4" s="1"/>
  <c r="AC109" i="4"/>
  <c r="AL109" i="4" s="1"/>
  <c r="AD12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34" i="4"/>
  <c r="AD35" i="4"/>
  <c r="AD36" i="4"/>
  <c r="AD37" i="4"/>
  <c r="AD38" i="4"/>
  <c r="AD39" i="4"/>
  <c r="AD40" i="4"/>
  <c r="AD41" i="4"/>
  <c r="AD42" i="4"/>
  <c r="AD43" i="4"/>
  <c r="AD44" i="4"/>
  <c r="AD45" i="4"/>
  <c r="AD46" i="4"/>
  <c r="AD47" i="4"/>
  <c r="AD48" i="4"/>
  <c r="AD49" i="4"/>
  <c r="AD50" i="4"/>
  <c r="AD51" i="4"/>
  <c r="AD52" i="4"/>
  <c r="AD53" i="4"/>
  <c r="AD54" i="4"/>
  <c r="AD55" i="4"/>
  <c r="AD56" i="4"/>
  <c r="AD57" i="4"/>
  <c r="AD58" i="4"/>
  <c r="AD59" i="4"/>
  <c r="AD60" i="4"/>
  <c r="AD61" i="4"/>
  <c r="AD62" i="4"/>
  <c r="AD63" i="4"/>
  <c r="AD64" i="4"/>
  <c r="AD65" i="4"/>
  <c r="AD66" i="4"/>
  <c r="AD67" i="4"/>
  <c r="AD68" i="4"/>
  <c r="AD69" i="4"/>
  <c r="AD70" i="4"/>
  <c r="AD71" i="4"/>
  <c r="AD72" i="4"/>
  <c r="AD73" i="4"/>
  <c r="AD74" i="4"/>
  <c r="AD75" i="4"/>
  <c r="AD76" i="4"/>
  <c r="AD77" i="4"/>
  <c r="AD78" i="4"/>
  <c r="AD79" i="4"/>
  <c r="AD80" i="4"/>
  <c r="AD81" i="4"/>
  <c r="AD82" i="4"/>
  <c r="AD83" i="4"/>
  <c r="AD84" i="4"/>
  <c r="AD85" i="4"/>
  <c r="AD86" i="4"/>
  <c r="AD87" i="4"/>
  <c r="AD88" i="4"/>
  <c r="AD89" i="4"/>
  <c r="AD90" i="4"/>
  <c r="AD91" i="4"/>
  <c r="AD92" i="4"/>
  <c r="AD93" i="4"/>
  <c r="AD94" i="4"/>
  <c r="AD95" i="4"/>
  <c r="AD96" i="4"/>
  <c r="AD97" i="4"/>
  <c r="AD98" i="4"/>
  <c r="AD99" i="4"/>
  <c r="AD100" i="4"/>
  <c r="AD101" i="4"/>
  <c r="AD102" i="4"/>
  <c r="AD103" i="4"/>
  <c r="AD104" i="4"/>
  <c r="AD105" i="4"/>
  <c r="AD106" i="4"/>
  <c r="AD107" i="4"/>
  <c r="AD108" i="4"/>
  <c r="AD109" i="4"/>
  <c r="AE12" i="4"/>
  <c r="AN12" i="4" s="1"/>
  <c r="AE13" i="4"/>
  <c r="AN13" i="4" s="1"/>
  <c r="AE14" i="4"/>
  <c r="AN14" i="4" s="1"/>
  <c r="AE15" i="4"/>
  <c r="AN15" i="4" s="1"/>
  <c r="AE16" i="4"/>
  <c r="AN16" i="4" s="1"/>
  <c r="AE17" i="4"/>
  <c r="AN17" i="4" s="1"/>
  <c r="AE18" i="4"/>
  <c r="AN18" i="4" s="1"/>
  <c r="AE19" i="4"/>
  <c r="AN19" i="4" s="1"/>
  <c r="AE20" i="4"/>
  <c r="AN20" i="4" s="1"/>
  <c r="AE21" i="4"/>
  <c r="AN21" i="4" s="1"/>
  <c r="AE22" i="4"/>
  <c r="AN22" i="4" s="1"/>
  <c r="AE23" i="4"/>
  <c r="AN23" i="4" s="1"/>
  <c r="AE24" i="4"/>
  <c r="AN24" i="4" s="1"/>
  <c r="AE25" i="4"/>
  <c r="AN25" i="4" s="1"/>
  <c r="AE26" i="4"/>
  <c r="AN26" i="4" s="1"/>
  <c r="AE27" i="4"/>
  <c r="AN27" i="4" s="1"/>
  <c r="AE28" i="4"/>
  <c r="AN28" i="4" s="1"/>
  <c r="AE29" i="4"/>
  <c r="AN29" i="4" s="1"/>
  <c r="AE30" i="4"/>
  <c r="AN30" i="4" s="1"/>
  <c r="AE31" i="4"/>
  <c r="AN31" i="4" s="1"/>
  <c r="AE32" i="4"/>
  <c r="AN32" i="4" s="1"/>
  <c r="AE33" i="4"/>
  <c r="AN33" i="4" s="1"/>
  <c r="AE34" i="4"/>
  <c r="AN34" i="4" s="1"/>
  <c r="AE35" i="4"/>
  <c r="AN35" i="4" s="1"/>
  <c r="AE36" i="4"/>
  <c r="AN36" i="4" s="1"/>
  <c r="AE37" i="4"/>
  <c r="AN37" i="4" s="1"/>
  <c r="AE38" i="4"/>
  <c r="AN38" i="4" s="1"/>
  <c r="AE39" i="4"/>
  <c r="AN39" i="4" s="1"/>
  <c r="AE40" i="4"/>
  <c r="AN40" i="4" s="1"/>
  <c r="AE41" i="4"/>
  <c r="AN41" i="4" s="1"/>
  <c r="AE42" i="4"/>
  <c r="AN42" i="4" s="1"/>
  <c r="AE43" i="4"/>
  <c r="AN43" i="4" s="1"/>
  <c r="AE44" i="4"/>
  <c r="AN44" i="4" s="1"/>
  <c r="AE45" i="4"/>
  <c r="AN45" i="4" s="1"/>
  <c r="AE46" i="4"/>
  <c r="AN46" i="4" s="1"/>
  <c r="AE47" i="4"/>
  <c r="AN47" i="4" s="1"/>
  <c r="AE48" i="4"/>
  <c r="AN48" i="4" s="1"/>
  <c r="AE49" i="4"/>
  <c r="AN49" i="4" s="1"/>
  <c r="AE50" i="4"/>
  <c r="AN50" i="4" s="1"/>
  <c r="AE51" i="4"/>
  <c r="AN51" i="4" s="1"/>
  <c r="AE52" i="4"/>
  <c r="AN52" i="4" s="1"/>
  <c r="AE53" i="4"/>
  <c r="AN53" i="4" s="1"/>
  <c r="AE54" i="4"/>
  <c r="AN54" i="4" s="1"/>
  <c r="AE55" i="4"/>
  <c r="AN55" i="4" s="1"/>
  <c r="AE56" i="4"/>
  <c r="AN56" i="4" s="1"/>
  <c r="AE57" i="4"/>
  <c r="AN57" i="4" s="1"/>
  <c r="AE58" i="4"/>
  <c r="AN58" i="4" s="1"/>
  <c r="AE59" i="4"/>
  <c r="AN59" i="4" s="1"/>
  <c r="AE60" i="4"/>
  <c r="AN60" i="4" s="1"/>
  <c r="AE61" i="4"/>
  <c r="AN61" i="4" s="1"/>
  <c r="AE62" i="4"/>
  <c r="AN62" i="4" s="1"/>
  <c r="AE63" i="4"/>
  <c r="AN63" i="4" s="1"/>
  <c r="AE64" i="4"/>
  <c r="AN64" i="4" s="1"/>
  <c r="AE65" i="4"/>
  <c r="AN65" i="4" s="1"/>
  <c r="AE66" i="4"/>
  <c r="AN66" i="4" s="1"/>
  <c r="AE67" i="4"/>
  <c r="AN67" i="4" s="1"/>
  <c r="AE68" i="4"/>
  <c r="AN68" i="4" s="1"/>
  <c r="AE69" i="4"/>
  <c r="AN69" i="4" s="1"/>
  <c r="AE70" i="4"/>
  <c r="AN70" i="4" s="1"/>
  <c r="AE71" i="4"/>
  <c r="AN71" i="4" s="1"/>
  <c r="AE72" i="4"/>
  <c r="AN72" i="4" s="1"/>
  <c r="AE73" i="4"/>
  <c r="AN73" i="4" s="1"/>
  <c r="AE74" i="4"/>
  <c r="AN74" i="4" s="1"/>
  <c r="AE75" i="4"/>
  <c r="AN75" i="4" s="1"/>
  <c r="AE76" i="4"/>
  <c r="AN76" i="4" s="1"/>
  <c r="AE77" i="4"/>
  <c r="AN77" i="4" s="1"/>
  <c r="AE78" i="4"/>
  <c r="AN78" i="4" s="1"/>
  <c r="AE79" i="4"/>
  <c r="AN79" i="4" s="1"/>
  <c r="AE80" i="4"/>
  <c r="AN80" i="4" s="1"/>
  <c r="AE81" i="4"/>
  <c r="AN81" i="4" s="1"/>
  <c r="AE82" i="4"/>
  <c r="AN82" i="4" s="1"/>
  <c r="AE83" i="4"/>
  <c r="AN83" i="4" s="1"/>
  <c r="AE84" i="4"/>
  <c r="AN84" i="4" s="1"/>
  <c r="AE85" i="4"/>
  <c r="AN85" i="4" s="1"/>
  <c r="AE86" i="4"/>
  <c r="AN86" i="4" s="1"/>
  <c r="AE87" i="4"/>
  <c r="AN87" i="4" s="1"/>
  <c r="AE88" i="4"/>
  <c r="AN88" i="4" s="1"/>
  <c r="AN89" i="4"/>
  <c r="AE90" i="4"/>
  <c r="AN90" i="4" s="1"/>
  <c r="AE91" i="4"/>
  <c r="AN91" i="4" s="1"/>
  <c r="AE92" i="4"/>
  <c r="AN92" i="4" s="1"/>
  <c r="AE93" i="4"/>
  <c r="AN93" i="4" s="1"/>
  <c r="AE94" i="4"/>
  <c r="AN94" i="4" s="1"/>
  <c r="AE95" i="4"/>
  <c r="AN95" i="4" s="1"/>
  <c r="AE96" i="4"/>
  <c r="AN96" i="4" s="1"/>
  <c r="AE97" i="4"/>
  <c r="AN97" i="4" s="1"/>
  <c r="AE98" i="4"/>
  <c r="AN98" i="4" s="1"/>
  <c r="AE99" i="4"/>
  <c r="AN99" i="4" s="1"/>
  <c r="AE100" i="4"/>
  <c r="AN100" i="4" s="1"/>
  <c r="AE101" i="4"/>
  <c r="AN101" i="4" s="1"/>
  <c r="AE102" i="4"/>
  <c r="AN102" i="4" s="1"/>
  <c r="AE103" i="4"/>
  <c r="AN103" i="4" s="1"/>
  <c r="AE104" i="4"/>
  <c r="AN104" i="4" s="1"/>
  <c r="AE105" i="4"/>
  <c r="AN105" i="4" s="1"/>
  <c r="AE106" i="4"/>
  <c r="AN106" i="4" s="1"/>
  <c r="AE107" i="4"/>
  <c r="AN107" i="4" s="1"/>
  <c r="AE108" i="4"/>
  <c r="AN108" i="4" s="1"/>
  <c r="AE109" i="4"/>
  <c r="AN109" i="4" s="1"/>
  <c r="AF12" i="4"/>
  <c r="AF13" i="4"/>
  <c r="AF14" i="4"/>
  <c r="AF15" i="4"/>
  <c r="AF16" i="4"/>
  <c r="AF17" i="4"/>
  <c r="AF18" i="4"/>
  <c r="AF19" i="4"/>
  <c r="AO19" i="4" s="1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O81" i="4" s="1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H88" i="4"/>
  <c r="AI25" i="4"/>
  <c r="AI86" i="4"/>
  <c r="AK19" i="4"/>
  <c r="AJ13" i="4" l="1"/>
  <c r="AH13" i="4"/>
  <c r="AM13" i="4"/>
  <c r="AJ12" i="4"/>
  <c r="AH12" i="4"/>
  <c r="AG12" i="4"/>
  <c r="AI56" i="4"/>
  <c r="AK50" i="4"/>
  <c r="AO50" i="4"/>
  <c r="AO108" i="4"/>
  <c r="AO106" i="4"/>
  <c r="AO104" i="4"/>
  <c r="AO102" i="4"/>
  <c r="AO100" i="4"/>
  <c r="AO98" i="4"/>
  <c r="AO96" i="4"/>
  <c r="AO94" i="4"/>
  <c r="AO92" i="4"/>
  <c r="AO90" i="4"/>
  <c r="AO88" i="4"/>
  <c r="AO86" i="4"/>
  <c r="AO84" i="4"/>
  <c r="AO82" i="4"/>
  <c r="AO79" i="4"/>
  <c r="AO77" i="4"/>
  <c r="AO75" i="4"/>
  <c r="AO73" i="4"/>
  <c r="AO71" i="4"/>
  <c r="AO70" i="4"/>
  <c r="AO68" i="4"/>
  <c r="AO66" i="4"/>
  <c r="AO64" i="4"/>
  <c r="AO62" i="4"/>
  <c r="AO60" i="4"/>
  <c r="AO58" i="4"/>
  <c r="AO56" i="4"/>
  <c r="AO54" i="4"/>
  <c r="AO52" i="4"/>
  <c r="AO48" i="4"/>
  <c r="AO46" i="4"/>
  <c r="AO44" i="4"/>
  <c r="AO42" i="4"/>
  <c r="AO40" i="4"/>
  <c r="AO38" i="4"/>
  <c r="AO36" i="4"/>
  <c r="AO34" i="4"/>
  <c r="AO32" i="4"/>
  <c r="AO30" i="4"/>
  <c r="AO27" i="4"/>
  <c r="AO25" i="4"/>
  <c r="AO23" i="4"/>
  <c r="AO21" i="4"/>
  <c r="AO17" i="4"/>
  <c r="AO15" i="4"/>
  <c r="AO13" i="4"/>
  <c r="AM108" i="4"/>
  <c r="AM106" i="4"/>
  <c r="AM104" i="4"/>
  <c r="AM102" i="4"/>
  <c r="AM100" i="4"/>
  <c r="AM98" i="4"/>
  <c r="AM96" i="4"/>
  <c r="AM94" i="4"/>
  <c r="AM92" i="4"/>
  <c r="AM90" i="4"/>
  <c r="AM88" i="4"/>
  <c r="AM86" i="4"/>
  <c r="AM84" i="4"/>
  <c r="AM82" i="4"/>
  <c r="AM81" i="4"/>
  <c r="AM79" i="4"/>
  <c r="AM77" i="4"/>
  <c r="AM75" i="4"/>
  <c r="AM73" i="4"/>
  <c r="AM71" i="4"/>
  <c r="AM70" i="4"/>
  <c r="AM68" i="4"/>
  <c r="AM66" i="4"/>
  <c r="AM64" i="4"/>
  <c r="AM62" i="4"/>
  <c r="AM60" i="4"/>
  <c r="AM58" i="4"/>
  <c r="AM56" i="4"/>
  <c r="AM54" i="4"/>
  <c r="AM52" i="4"/>
  <c r="AM50" i="4"/>
  <c r="AM48" i="4"/>
  <c r="AM46" i="4"/>
  <c r="AM44" i="4"/>
  <c r="AM42" i="4"/>
  <c r="AM40" i="4"/>
  <c r="AM38" i="4"/>
  <c r="AM36" i="4"/>
  <c r="AM34" i="4"/>
  <c r="AM32" i="4"/>
  <c r="AM30" i="4"/>
  <c r="AM27" i="4"/>
  <c r="AM25" i="4"/>
  <c r="AM23" i="4"/>
  <c r="AM21" i="4"/>
  <c r="AM19" i="4"/>
  <c r="AM17" i="4"/>
  <c r="AM15" i="4"/>
  <c r="AK108" i="4"/>
  <c r="AK106" i="4"/>
  <c r="AK104" i="4"/>
  <c r="AK102" i="4"/>
  <c r="AK100" i="4"/>
  <c r="AK98" i="4"/>
  <c r="AK96" i="4"/>
  <c r="AK94" i="4"/>
  <c r="AK92" i="4"/>
  <c r="AK90" i="4"/>
  <c r="AK88" i="4"/>
  <c r="AK86" i="4"/>
  <c r="AK84" i="4"/>
  <c r="AK82" i="4"/>
  <c r="AK79" i="4"/>
  <c r="AK77" i="4"/>
  <c r="AK75" i="4"/>
  <c r="AK73" i="4"/>
  <c r="AK71" i="4"/>
  <c r="AK70" i="4"/>
  <c r="AK68" i="4"/>
  <c r="AK66" i="4"/>
  <c r="AK64" i="4"/>
  <c r="AK62" i="4"/>
  <c r="AK60" i="4"/>
  <c r="AK58" i="4"/>
  <c r="AK56" i="4"/>
  <c r="AK54" i="4"/>
  <c r="AK52" i="4"/>
  <c r="AK48" i="4"/>
  <c r="AK46" i="4"/>
  <c r="AK44" i="4"/>
  <c r="AK42" i="4"/>
  <c r="AK40" i="4"/>
  <c r="AK38" i="4"/>
  <c r="AK36" i="4"/>
  <c r="AK34" i="4"/>
  <c r="AK32" i="4"/>
  <c r="AK30" i="4"/>
  <c r="AK27" i="4"/>
  <c r="AK25" i="4"/>
  <c r="AK23" i="4"/>
  <c r="AK21" i="4"/>
  <c r="AK17" i="4"/>
  <c r="AK15" i="4"/>
  <c r="AK13" i="4"/>
  <c r="AI108" i="4"/>
  <c r="AI106" i="4"/>
  <c r="AI104" i="4"/>
  <c r="AI102" i="4"/>
  <c r="AI100" i="4"/>
  <c r="AI98" i="4"/>
  <c r="AI96" i="4"/>
  <c r="AI94" i="4"/>
  <c r="AI92" i="4"/>
  <c r="AI90" i="4"/>
  <c r="AI88" i="4"/>
  <c r="AI84" i="4"/>
  <c r="AI82" i="4"/>
  <c r="AI81" i="4"/>
  <c r="AI79" i="4"/>
  <c r="AI77" i="4"/>
  <c r="AI75" i="4"/>
  <c r="AI73" i="4"/>
  <c r="AI71" i="4"/>
  <c r="AI70" i="4"/>
  <c r="AI68" i="4"/>
  <c r="AI66" i="4"/>
  <c r="AI64" i="4"/>
  <c r="AI62" i="4"/>
  <c r="AI60" i="4"/>
  <c r="AI58" i="4"/>
  <c r="AI54" i="4"/>
  <c r="AI52" i="4"/>
  <c r="AI50" i="4"/>
  <c r="AI48" i="4"/>
  <c r="AI46" i="4"/>
  <c r="AI44" i="4"/>
  <c r="AI42" i="4"/>
  <c r="AI40" i="4"/>
  <c r="AI38" i="4"/>
  <c r="AI36" i="4"/>
  <c r="AI34" i="4"/>
  <c r="AI32" i="4"/>
  <c r="AI30" i="4"/>
  <c r="AI27" i="4"/>
  <c r="AI23" i="4"/>
  <c r="AI21" i="4"/>
  <c r="AI19" i="4"/>
  <c r="AI17" i="4"/>
  <c r="AI15" i="4"/>
  <c r="AI13" i="4"/>
  <c r="AG108" i="4"/>
  <c r="AP108" i="4" s="1"/>
  <c r="AQ108" i="4" s="1"/>
  <c r="AG106" i="4"/>
  <c r="AP106" i="4" s="1"/>
  <c r="AQ106" i="4" s="1"/>
  <c r="AG104" i="4"/>
  <c r="AP104" i="4" s="1"/>
  <c r="AQ104" i="4" s="1"/>
  <c r="AG102" i="4"/>
  <c r="AP102" i="4" s="1"/>
  <c r="AQ102" i="4" s="1"/>
  <c r="AG100" i="4"/>
  <c r="AP100" i="4" s="1"/>
  <c r="AQ100" i="4" s="1"/>
  <c r="AG98" i="4"/>
  <c r="AP98" i="4" s="1"/>
  <c r="AQ98" i="4" s="1"/>
  <c r="AG96" i="4"/>
  <c r="AP96" i="4" s="1"/>
  <c r="AQ96" i="4" s="1"/>
  <c r="AG94" i="4"/>
  <c r="AP94" i="4" s="1"/>
  <c r="AQ94" i="4" s="1"/>
  <c r="AG92" i="4"/>
  <c r="AP92" i="4" s="1"/>
  <c r="AQ92" i="4" s="1"/>
  <c r="AG90" i="4"/>
  <c r="AP90" i="4" s="1"/>
  <c r="AQ90" i="4" s="1"/>
  <c r="AG88" i="4"/>
  <c r="AP88" i="4" s="1"/>
  <c r="AQ88" i="4" s="1"/>
  <c r="AG86" i="4"/>
  <c r="AP86" i="4" s="1"/>
  <c r="AQ86" i="4" s="1"/>
  <c r="AG84" i="4"/>
  <c r="AG82" i="4"/>
  <c r="AG81" i="4"/>
  <c r="AG79" i="4"/>
  <c r="AG77" i="4"/>
  <c r="AG75" i="4"/>
  <c r="AG73" i="4"/>
  <c r="AG71" i="4"/>
  <c r="AG70" i="4"/>
  <c r="AG68" i="4"/>
  <c r="AG66" i="4"/>
  <c r="AG64" i="4"/>
  <c r="AG62" i="4"/>
  <c r="AG60" i="4"/>
  <c r="AG58" i="4"/>
  <c r="AG56" i="4"/>
  <c r="AG54" i="4"/>
  <c r="AG52" i="4"/>
  <c r="AG50" i="4"/>
  <c r="AG48" i="4"/>
  <c r="AP48" i="4" s="1"/>
  <c r="AQ48" i="4" s="1"/>
  <c r="AG46" i="4"/>
  <c r="AP46" i="4" s="1"/>
  <c r="AQ46" i="4" s="1"/>
  <c r="AG44" i="4"/>
  <c r="AP44" i="4" s="1"/>
  <c r="AQ44" i="4" s="1"/>
  <c r="AG42" i="4"/>
  <c r="AP42" i="4" s="1"/>
  <c r="AQ42" i="4" s="1"/>
  <c r="AG40" i="4"/>
  <c r="AP40" i="4" s="1"/>
  <c r="AQ40" i="4" s="1"/>
  <c r="AG38" i="4"/>
  <c r="AP38" i="4" s="1"/>
  <c r="AQ38" i="4" s="1"/>
  <c r="AG36" i="4"/>
  <c r="AP36" i="4" s="1"/>
  <c r="AQ36" i="4" s="1"/>
  <c r="AG34" i="4"/>
  <c r="AP34" i="4" s="1"/>
  <c r="AQ34" i="4" s="1"/>
  <c r="AG32" i="4"/>
  <c r="AP32" i="4" s="1"/>
  <c r="AQ32" i="4" s="1"/>
  <c r="AG30" i="4"/>
  <c r="AP30" i="4" s="1"/>
  <c r="AQ30" i="4" s="1"/>
  <c r="AG27" i="4"/>
  <c r="AP27" i="4" s="1"/>
  <c r="AQ27" i="4" s="1"/>
  <c r="AG25" i="4"/>
  <c r="AP25" i="4" s="1"/>
  <c r="AQ25" i="4" s="1"/>
  <c r="AG23" i="4"/>
  <c r="AG21" i="4"/>
  <c r="AG19" i="4"/>
  <c r="AG17" i="4"/>
  <c r="AG15" i="4"/>
  <c r="AG13" i="4"/>
  <c r="AG105" i="4"/>
  <c r="AG89" i="4"/>
  <c r="AG59" i="4"/>
  <c r="AG43" i="4"/>
  <c r="AG28" i="4"/>
  <c r="AG97" i="4"/>
  <c r="AG67" i="4"/>
  <c r="AG51" i="4"/>
  <c r="AG35" i="4"/>
  <c r="AG20" i="4"/>
  <c r="AI109" i="4"/>
  <c r="AK109" i="4"/>
  <c r="AG107" i="4"/>
  <c r="AI107" i="4"/>
  <c r="AK107" i="4"/>
  <c r="AI105" i="4"/>
  <c r="AK105" i="4"/>
  <c r="AG103" i="4"/>
  <c r="AI103" i="4"/>
  <c r="AK103" i="4"/>
  <c r="AI101" i="4"/>
  <c r="AK101" i="4"/>
  <c r="AG99" i="4"/>
  <c r="AI99" i="4"/>
  <c r="AK99" i="4"/>
  <c r="AI97" i="4"/>
  <c r="AK97" i="4"/>
  <c r="AG95" i="4"/>
  <c r="AI95" i="4"/>
  <c r="AK95" i="4"/>
  <c r="AI93" i="4"/>
  <c r="AK93" i="4"/>
  <c r="AM93" i="4"/>
  <c r="AG91" i="4"/>
  <c r="AI91" i="4"/>
  <c r="AK91" i="4"/>
  <c r="AM91" i="4"/>
  <c r="AI89" i="4"/>
  <c r="AK89" i="4"/>
  <c r="AM89" i="4"/>
  <c r="AG87" i="4"/>
  <c r="AI87" i="4"/>
  <c r="AK87" i="4"/>
  <c r="AM87" i="4"/>
  <c r="AI85" i="4"/>
  <c r="AK85" i="4"/>
  <c r="AM85" i="4"/>
  <c r="AG83" i="4"/>
  <c r="AI83" i="4"/>
  <c r="AK83" i="4"/>
  <c r="AM83" i="4"/>
  <c r="AG80" i="4"/>
  <c r="AI80" i="4"/>
  <c r="AK80" i="4"/>
  <c r="AM80" i="4"/>
  <c r="AI78" i="4"/>
  <c r="AK78" i="4"/>
  <c r="AM78" i="4"/>
  <c r="AG76" i="4"/>
  <c r="AI76" i="4"/>
  <c r="AK76" i="4"/>
  <c r="AM76" i="4"/>
  <c r="AI74" i="4"/>
  <c r="AK74" i="4"/>
  <c r="AM74" i="4"/>
  <c r="AG72" i="4"/>
  <c r="AI72" i="4"/>
  <c r="AK72" i="4"/>
  <c r="AM72" i="4"/>
  <c r="AG69" i="4"/>
  <c r="AI69" i="4"/>
  <c r="AK69" i="4"/>
  <c r="AM69" i="4"/>
  <c r="AI67" i="4"/>
  <c r="AK67" i="4"/>
  <c r="AM67" i="4"/>
  <c r="AG65" i="4"/>
  <c r="AI65" i="4"/>
  <c r="AK65" i="4"/>
  <c r="AM65" i="4"/>
  <c r="AI63" i="4"/>
  <c r="AK63" i="4"/>
  <c r="AM63" i="4"/>
  <c r="AG61" i="4"/>
  <c r="AI61" i="4"/>
  <c r="AK61" i="4"/>
  <c r="AM61" i="4"/>
  <c r="AI59" i="4"/>
  <c r="AK59" i="4"/>
  <c r="AM59" i="4"/>
  <c r="AG57" i="4"/>
  <c r="AI57" i="4"/>
  <c r="AK57" i="4"/>
  <c r="AM57" i="4"/>
  <c r="AI55" i="4"/>
  <c r="AK55" i="4"/>
  <c r="AM55" i="4"/>
  <c r="AG53" i="4"/>
  <c r="AI53" i="4"/>
  <c r="AK53" i="4"/>
  <c r="AM53" i="4"/>
  <c r="AI51" i="4"/>
  <c r="AK51" i="4"/>
  <c r="AM51" i="4"/>
  <c r="AG49" i="4"/>
  <c r="AI49" i="4"/>
  <c r="AK49" i="4"/>
  <c r="AM49" i="4"/>
  <c r="AI47" i="4"/>
  <c r="AK47" i="4"/>
  <c r="AM47" i="4"/>
  <c r="AG45" i="4"/>
  <c r="AI45" i="4"/>
  <c r="AK45" i="4"/>
  <c r="AM45" i="4"/>
  <c r="AI43" i="4"/>
  <c r="AK43" i="4"/>
  <c r="AM43" i="4"/>
  <c r="AG41" i="4"/>
  <c r="AI41" i="4"/>
  <c r="AK41" i="4"/>
  <c r="AM41" i="4"/>
  <c r="AI39" i="4"/>
  <c r="AK39" i="4"/>
  <c r="AM39" i="4"/>
  <c r="AG37" i="4"/>
  <c r="AI37" i="4"/>
  <c r="AK37" i="4"/>
  <c r="AM37" i="4"/>
  <c r="AI35" i="4"/>
  <c r="AK35" i="4"/>
  <c r="AM35" i="4"/>
  <c r="AG33" i="4"/>
  <c r="AI33" i="4"/>
  <c r="AK33" i="4"/>
  <c r="AM33" i="4"/>
  <c r="AI31" i="4"/>
  <c r="AK31" i="4"/>
  <c r="AM31" i="4"/>
  <c r="AG29" i="4"/>
  <c r="AI29" i="4"/>
  <c r="AK29" i="4"/>
  <c r="AM29" i="4"/>
  <c r="AI28" i="4"/>
  <c r="AK28" i="4"/>
  <c r="AM28" i="4"/>
  <c r="AG26" i="4"/>
  <c r="AI26" i="4"/>
  <c r="AK26" i="4"/>
  <c r="AM26" i="4"/>
  <c r="AI24" i="4"/>
  <c r="AK24" i="4"/>
  <c r="AM24" i="4"/>
  <c r="AG22" i="4"/>
  <c r="AI22" i="4"/>
  <c r="AK22" i="4"/>
  <c r="AM22" i="4"/>
  <c r="AI20" i="4"/>
  <c r="AK20" i="4"/>
  <c r="AM20" i="4"/>
  <c r="AG18" i="4"/>
  <c r="AI18" i="4"/>
  <c r="AK18" i="4"/>
  <c r="AM18" i="4"/>
  <c r="AI16" i="4"/>
  <c r="AK16" i="4"/>
  <c r="AM16" i="4"/>
  <c r="AG14" i="4"/>
  <c r="AI14" i="4"/>
  <c r="AK14" i="4"/>
  <c r="AM14" i="4"/>
  <c r="AI12" i="4"/>
  <c r="AK12" i="4"/>
  <c r="AM12" i="4"/>
  <c r="AO109" i="4"/>
  <c r="AO107" i="4"/>
  <c r="AO105" i="4"/>
  <c r="AO103" i="4"/>
  <c r="AO101" i="4"/>
  <c r="AO99" i="4"/>
  <c r="AO97" i="4"/>
  <c r="AO95" i="4"/>
  <c r="AO93" i="4"/>
  <c r="AO91" i="4"/>
  <c r="AO89" i="4"/>
  <c r="AO87" i="4"/>
  <c r="AO85" i="4"/>
  <c r="AO83" i="4"/>
  <c r="AO80" i="4"/>
  <c r="AO78" i="4"/>
  <c r="AO76" i="4"/>
  <c r="AO74" i="4"/>
  <c r="AO72" i="4"/>
  <c r="AO69" i="4"/>
  <c r="AO67" i="4"/>
  <c r="AO65" i="4"/>
  <c r="AO63" i="4"/>
  <c r="AO61" i="4"/>
  <c r="AO59" i="4"/>
  <c r="AO57" i="4"/>
  <c r="AO55" i="4"/>
  <c r="AO53" i="4"/>
  <c r="AO51" i="4"/>
  <c r="AO49" i="4"/>
  <c r="AO47" i="4"/>
  <c r="AO45" i="4"/>
  <c r="AO43" i="4"/>
  <c r="AO41" i="4"/>
  <c r="AO39" i="4"/>
  <c r="AO37" i="4"/>
  <c r="AO35" i="4"/>
  <c r="AO33" i="4"/>
  <c r="AO31" i="4"/>
  <c r="AO29" i="4"/>
  <c r="AO28" i="4"/>
  <c r="AO26" i="4"/>
  <c r="AO24" i="4"/>
  <c r="AO22" i="4"/>
  <c r="AO20" i="4"/>
  <c r="AO18" i="4"/>
  <c r="AO16" i="4"/>
  <c r="AO14" i="4"/>
  <c r="AO12" i="4"/>
  <c r="AM109" i="4"/>
  <c r="AM107" i="4"/>
  <c r="AM105" i="4"/>
  <c r="AM103" i="4"/>
  <c r="AM101" i="4"/>
  <c r="AM99" i="4"/>
  <c r="AM97" i="4"/>
  <c r="AM95" i="4"/>
  <c r="AG109" i="4"/>
  <c r="AG101" i="4"/>
  <c r="AG93" i="4"/>
  <c r="AG85" i="4"/>
  <c r="AG78" i="4"/>
  <c r="AG63" i="4"/>
  <c r="AG55" i="4"/>
  <c r="AG47" i="4"/>
  <c r="AG39" i="4"/>
  <c r="AG31" i="4"/>
  <c r="AG24" i="4"/>
  <c r="AG16" i="4"/>
  <c r="W7" i="4"/>
  <c r="X7" i="4"/>
  <c r="Y7" i="4"/>
  <c r="Z7" i="4"/>
  <c r="AA7" i="4"/>
  <c r="AJ7" i="4" s="1"/>
  <c r="AB7" i="4"/>
  <c r="AC7" i="4"/>
  <c r="AL7" i="4" s="1"/>
  <c r="AD7" i="4"/>
  <c r="AE7" i="4"/>
  <c r="AN7" i="4" s="1"/>
  <c r="AF7" i="4"/>
  <c r="AH7" i="4"/>
  <c r="W8" i="4"/>
  <c r="W9" i="4"/>
  <c r="X8" i="4"/>
  <c r="X9" i="4"/>
  <c r="Y8" i="4"/>
  <c r="Y9" i="4"/>
  <c r="Z8" i="4"/>
  <c r="Z9" i="4"/>
  <c r="AA8" i="4"/>
  <c r="AA9" i="4"/>
  <c r="AB8" i="4"/>
  <c r="AB9" i="4"/>
  <c r="AC8" i="4"/>
  <c r="AC9" i="4"/>
  <c r="AD8" i="4"/>
  <c r="AD9" i="4"/>
  <c r="AE8" i="4"/>
  <c r="AE9" i="4"/>
  <c r="AF8" i="4"/>
  <c r="AO8" i="4" s="1"/>
  <c r="AF9" i="4"/>
  <c r="AG8" i="4"/>
  <c r="AG9" i="4"/>
  <c r="AH8" i="4"/>
  <c r="AH9" i="4"/>
  <c r="AI8" i="4"/>
  <c r="AI9" i="4"/>
  <c r="AJ8" i="4"/>
  <c r="AJ9" i="4"/>
  <c r="AK8" i="4"/>
  <c r="AK9" i="4"/>
  <c r="AL8" i="4"/>
  <c r="AL9" i="4"/>
  <c r="AM8" i="4"/>
  <c r="AM9" i="4"/>
  <c r="AN8" i="4"/>
  <c r="AN9" i="4"/>
  <c r="AP8" i="4"/>
  <c r="W10" i="4"/>
  <c r="X10" i="4"/>
  <c r="Y10" i="4"/>
  <c r="AH10" i="4" s="1"/>
  <c r="Z10" i="4"/>
  <c r="AA10" i="4"/>
  <c r="AJ10" i="4" s="1"/>
  <c r="AB10" i="4"/>
  <c r="AC10" i="4"/>
  <c r="AL10" i="4" s="1"/>
  <c r="AD10" i="4"/>
  <c r="AE10" i="4"/>
  <c r="AN10" i="4" s="1"/>
  <c r="AF10" i="4"/>
  <c r="W11" i="4"/>
  <c r="X11" i="4"/>
  <c r="Y11" i="4"/>
  <c r="Z11" i="4"/>
  <c r="AA11" i="4"/>
  <c r="AJ11" i="4" s="1"/>
  <c r="AB11" i="4"/>
  <c r="AC11" i="4"/>
  <c r="AL11" i="4" s="1"/>
  <c r="AD11" i="4"/>
  <c r="AE11" i="4"/>
  <c r="AN11" i="4" s="1"/>
  <c r="AF11" i="4"/>
  <c r="AH11" i="4"/>
  <c r="AP47" i="4" l="1"/>
  <c r="AQ47" i="4" s="1"/>
  <c r="AP19" i="4"/>
  <c r="AQ19" i="4" s="1"/>
  <c r="AP52" i="4"/>
  <c r="AQ52" i="4" s="1"/>
  <c r="AP60" i="4"/>
  <c r="AQ60" i="4" s="1"/>
  <c r="AP64" i="4"/>
  <c r="AQ64" i="4" s="1"/>
  <c r="AP68" i="4"/>
  <c r="AQ68" i="4" s="1"/>
  <c r="AP79" i="4"/>
  <c r="AQ79" i="4" s="1"/>
  <c r="AP39" i="4"/>
  <c r="AQ39" i="4" s="1"/>
  <c r="AP78" i="4"/>
  <c r="AQ78" i="4" s="1"/>
  <c r="AP93" i="4"/>
  <c r="AQ93" i="4" s="1"/>
  <c r="AP17" i="4"/>
  <c r="AQ17" i="4" s="1"/>
  <c r="AP21" i="4"/>
  <c r="AQ21" i="4" s="1"/>
  <c r="AP73" i="4"/>
  <c r="AQ73" i="4" s="1"/>
  <c r="AP77" i="4"/>
  <c r="AQ77" i="4" s="1"/>
  <c r="AP109" i="4"/>
  <c r="AQ109" i="4" s="1"/>
  <c r="AP107" i="4"/>
  <c r="AQ107" i="4" s="1"/>
  <c r="AP105" i="4"/>
  <c r="AQ105" i="4" s="1"/>
  <c r="AP103" i="4"/>
  <c r="AQ103" i="4" s="1"/>
  <c r="AP101" i="4"/>
  <c r="AQ101" i="4" s="1"/>
  <c r="AP99" i="4"/>
  <c r="AQ99" i="4" s="1"/>
  <c r="AP97" i="4"/>
  <c r="AQ97" i="4" s="1"/>
  <c r="AP95" i="4"/>
  <c r="AQ95" i="4" s="1"/>
  <c r="AP91" i="4"/>
  <c r="AQ91" i="4" s="1"/>
  <c r="AP89" i="4"/>
  <c r="AQ89" i="4" s="1"/>
  <c r="AP87" i="4"/>
  <c r="AQ87" i="4" s="1"/>
  <c r="AP85" i="4"/>
  <c r="AQ85" i="4" s="1"/>
  <c r="AP84" i="4"/>
  <c r="AQ84" i="4" s="1"/>
  <c r="AP83" i="4"/>
  <c r="AQ83" i="4" s="1"/>
  <c r="AP82" i="4"/>
  <c r="AQ82" i="4" s="1"/>
  <c r="AP81" i="4"/>
  <c r="AQ81" i="4" s="1"/>
  <c r="AP80" i="4"/>
  <c r="AQ80" i="4" s="1"/>
  <c r="AP76" i="4"/>
  <c r="AQ76" i="4" s="1"/>
  <c r="AP75" i="4"/>
  <c r="AQ75" i="4" s="1"/>
  <c r="AP74" i="4"/>
  <c r="AQ74" i="4" s="1"/>
  <c r="AP72" i="4"/>
  <c r="AQ72" i="4" s="1"/>
  <c r="AP71" i="4"/>
  <c r="AQ71" i="4" s="1"/>
  <c r="AP70" i="4"/>
  <c r="AQ70" i="4" s="1"/>
  <c r="AP69" i="4"/>
  <c r="AQ69" i="4" s="1"/>
  <c r="AP67" i="4"/>
  <c r="AQ67" i="4" s="1"/>
  <c r="AP66" i="4"/>
  <c r="AQ66" i="4" s="1"/>
  <c r="AP65" i="4"/>
  <c r="AQ65" i="4" s="1"/>
  <c r="AP63" i="4"/>
  <c r="AQ63" i="4" s="1"/>
  <c r="AP62" i="4"/>
  <c r="AQ62" i="4" s="1"/>
  <c r="AP61" i="4"/>
  <c r="AQ61" i="4" s="1"/>
  <c r="AP59" i="4"/>
  <c r="AQ59" i="4" s="1"/>
  <c r="AP58" i="4"/>
  <c r="AQ58" i="4" s="1"/>
  <c r="AP57" i="4"/>
  <c r="AQ57" i="4" s="1"/>
  <c r="AP56" i="4"/>
  <c r="AQ56" i="4" s="1"/>
  <c r="AP55" i="4"/>
  <c r="AQ55" i="4" s="1"/>
  <c r="AP54" i="4"/>
  <c r="AQ54" i="4" s="1"/>
  <c r="AP53" i="4"/>
  <c r="AQ53" i="4" s="1"/>
  <c r="AP51" i="4"/>
  <c r="AQ51" i="4" s="1"/>
  <c r="AP50" i="4"/>
  <c r="AQ50" i="4" s="1"/>
  <c r="AP49" i="4"/>
  <c r="AQ49" i="4" s="1"/>
  <c r="AP45" i="4"/>
  <c r="AQ45" i="4" s="1"/>
  <c r="AP43" i="4"/>
  <c r="AQ43" i="4" s="1"/>
  <c r="AP41" i="4"/>
  <c r="AQ41" i="4" s="1"/>
  <c r="AP37" i="4"/>
  <c r="AQ37" i="4" s="1"/>
  <c r="AP35" i="4"/>
  <c r="AQ35" i="4" s="1"/>
  <c r="AP33" i="4"/>
  <c r="AQ33" i="4" s="1"/>
  <c r="AP31" i="4"/>
  <c r="AQ31" i="4" s="1"/>
  <c r="AP29" i="4"/>
  <c r="AQ29" i="4" s="1"/>
  <c r="AP28" i="4"/>
  <c r="AQ28" i="4" s="1"/>
  <c r="AP26" i="4"/>
  <c r="AQ26" i="4" s="1"/>
  <c r="AP23" i="4"/>
  <c r="AQ23" i="4" s="1"/>
  <c r="AP22" i="4"/>
  <c r="AQ22" i="4" s="1"/>
  <c r="AP20" i="4"/>
  <c r="AQ20" i="4" s="1"/>
  <c r="AP18" i="4"/>
  <c r="AQ18" i="4" s="1"/>
  <c r="AP16" i="4"/>
  <c r="AQ16" i="4" s="1"/>
  <c r="AP15" i="4"/>
  <c r="AQ15" i="4" s="1"/>
  <c r="AP14" i="4"/>
  <c r="AQ14" i="4" s="1"/>
  <c r="AP13" i="4"/>
  <c r="AQ13" i="4" s="1"/>
  <c r="AP12" i="4"/>
  <c r="AQ12" i="4" s="1"/>
  <c r="AO9" i="4"/>
  <c r="AP9" i="4" s="1"/>
  <c r="AQ9" i="4" s="1"/>
  <c r="AP24" i="4"/>
  <c r="AQ24" i="4" s="1"/>
  <c r="AQ8" i="4"/>
  <c r="AO10" i="4"/>
  <c r="AM10" i="4"/>
  <c r="AK10" i="4"/>
  <c r="AI10" i="4"/>
  <c r="AG10" i="4"/>
  <c r="AO7" i="4"/>
  <c r="AM7" i="4"/>
  <c r="AK7" i="4"/>
  <c r="AI7" i="4"/>
  <c r="AG7" i="4"/>
  <c r="AO11" i="4"/>
  <c r="AM11" i="4"/>
  <c r="AK11" i="4"/>
  <c r="AI11" i="4"/>
  <c r="AG11" i="4"/>
  <c r="AP11" i="4" l="1"/>
  <c r="AQ11" i="4" s="1"/>
  <c r="AP10" i="4"/>
  <c r="AQ10" i="4" s="1"/>
  <c r="AP7" i="4"/>
  <c r="AQ7" i="4" s="1"/>
</calcChain>
</file>

<file path=xl/sharedStrings.xml><?xml version="1.0" encoding="utf-8"?>
<sst xmlns="http://schemas.openxmlformats.org/spreadsheetml/2006/main" count="443" uniqueCount="290">
  <si>
    <t>ردیف</t>
  </si>
  <si>
    <t xml:space="preserve">معرف </t>
  </si>
  <si>
    <t xml:space="preserve">نام خانوادگی </t>
  </si>
  <si>
    <t xml:space="preserve">نام </t>
  </si>
  <si>
    <t>شماره دانشجویی</t>
  </si>
  <si>
    <t>رشته</t>
  </si>
  <si>
    <t>معدل</t>
  </si>
  <si>
    <t>تعداد واحد پاس شده</t>
  </si>
  <si>
    <t xml:space="preserve">درصد  رتبه برتر </t>
  </si>
  <si>
    <t>شهریه درس اول</t>
  </si>
  <si>
    <t>شهریه درس دوم</t>
  </si>
  <si>
    <t>شهریه درس سوم</t>
  </si>
  <si>
    <t>کارشناسی حرفه ای تربیت مربی پیش دبستانی</t>
  </si>
  <si>
    <t>تعداد واحد اخذ شده</t>
  </si>
  <si>
    <t>درصد اضافه برای نمره بالای 13</t>
  </si>
  <si>
    <t xml:space="preserve">اطلاعات فردی و آموزشی </t>
  </si>
  <si>
    <t>آزمون متمرکز 1</t>
  </si>
  <si>
    <t>آزمون متمرکز 2</t>
  </si>
  <si>
    <t>آزمون متمرکز 3</t>
  </si>
  <si>
    <t xml:space="preserve">شهریه </t>
  </si>
  <si>
    <t>ثابت</t>
  </si>
  <si>
    <t>متغیر</t>
  </si>
  <si>
    <t>کل</t>
  </si>
  <si>
    <t>رتبه برتر</t>
  </si>
  <si>
    <t xml:space="preserve">مبالغ ریالی تخفیف </t>
  </si>
  <si>
    <t>درس اول متمرکز</t>
  </si>
  <si>
    <t>درصد اضافه درس اول متمرکز برای نمره بالای 13</t>
  </si>
  <si>
    <t>درس دوم متمرکز</t>
  </si>
  <si>
    <t>درصد اضافه درس دوم متمرکز برای نمره بالای 13</t>
  </si>
  <si>
    <t>درس سوم متمرکز</t>
  </si>
  <si>
    <t>درصد اضافه درس سوم متمرکز برای نمره بالای 13</t>
  </si>
  <si>
    <t xml:space="preserve">درصد از کل شهریه </t>
  </si>
  <si>
    <t xml:space="preserve"> جمع کل تخفیفات </t>
  </si>
  <si>
    <t xml:space="preserve"> درصد  </t>
  </si>
  <si>
    <t xml:space="preserve">ریال </t>
  </si>
  <si>
    <t>نام درس اول با نمره</t>
  </si>
  <si>
    <t>نام درس دوم با نمره</t>
  </si>
  <si>
    <t>نام درس سوم با نمره</t>
  </si>
  <si>
    <t>آموزش</t>
  </si>
  <si>
    <t xml:space="preserve">محاسبات با فرمول </t>
  </si>
  <si>
    <t xml:space="preserve">متفرقه </t>
  </si>
  <si>
    <t xml:space="preserve">انجمن ها </t>
  </si>
  <si>
    <t xml:space="preserve">راهنمای واحد های تکمیل کننده </t>
  </si>
  <si>
    <t xml:space="preserve"> انجمن ها </t>
  </si>
  <si>
    <t>مرکز</t>
  </si>
  <si>
    <t>حدود 5% مرکز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</si>
  <si>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</si>
  <si>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</si>
  <si>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</si>
  <si>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</si>
  <si>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</si>
  <si>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</si>
  <si>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</si>
  <si>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</si>
  <si>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</si>
  <si>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</si>
  <si>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</si>
  <si>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</si>
  <si>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</si>
  <si>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</si>
  <si>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</si>
  <si>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</si>
  <si>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</si>
  <si>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Column18</t>
  </si>
  <si>
    <t>Column19</t>
  </si>
  <si>
    <t>Column20</t>
  </si>
  <si>
    <t>Column21</t>
  </si>
  <si>
    <t>Column22</t>
  </si>
  <si>
    <t>Column23</t>
  </si>
  <si>
    <t>Column24</t>
  </si>
  <si>
    <t>Column25</t>
  </si>
  <si>
    <t>Column26</t>
  </si>
  <si>
    <t>Column27</t>
  </si>
  <si>
    <t>Column28</t>
  </si>
  <si>
    <t>Column29</t>
  </si>
  <si>
    <t>Column30</t>
  </si>
  <si>
    <t>Column31</t>
  </si>
  <si>
    <t>Column32</t>
  </si>
  <si>
    <t>Column33</t>
  </si>
  <si>
    <t>Column34</t>
  </si>
  <si>
    <t>Column35</t>
  </si>
  <si>
    <t>Column36</t>
  </si>
  <si>
    <t>Column37</t>
  </si>
  <si>
    <t>Column38</t>
  </si>
  <si>
    <t>Column39</t>
  </si>
  <si>
    <t>Column40</t>
  </si>
  <si>
    <t>Column41</t>
  </si>
  <si>
    <t>Column42</t>
  </si>
  <si>
    <t>Column43</t>
  </si>
  <si>
    <t xml:space="preserve"> مالی</t>
  </si>
  <si>
    <t>موسوی</t>
  </si>
  <si>
    <t xml:space="preserve">سیدحبیب اله </t>
  </si>
  <si>
    <t>کاردانی حرفه ای امور دفتری</t>
  </si>
  <si>
    <t>اصول سرپرستی-19</t>
  </si>
  <si>
    <t>کارشناسی حرفه ای مدیریت دفتری</t>
  </si>
  <si>
    <t>اصول و فنون مذاکره- 19.50</t>
  </si>
  <si>
    <t>خدادوست</t>
  </si>
  <si>
    <t>اندیشه اسلامی2 - 20</t>
  </si>
  <si>
    <t>تاریخ تحلیلی صدر اسلام - 19</t>
  </si>
  <si>
    <t>تاریخ تحلیلی صدر اسلام - 20</t>
  </si>
  <si>
    <t>کارشناسی حرفه ای حسابرسی</t>
  </si>
  <si>
    <t>تفسیر موضوعی قرآن - 20</t>
  </si>
  <si>
    <t>احسان</t>
  </si>
  <si>
    <t>آرزو</t>
  </si>
  <si>
    <t xml:space="preserve"> بدوی</t>
  </si>
  <si>
    <t>ام البنین</t>
  </si>
  <si>
    <t>فاطمه</t>
  </si>
  <si>
    <t xml:space="preserve"> قوی پنجه</t>
  </si>
  <si>
    <t>محمدعلی</t>
  </si>
  <si>
    <t>خدمات الکترونیک -19</t>
  </si>
  <si>
    <t xml:space="preserve"> خسروی</t>
  </si>
  <si>
    <t>مسعود</t>
  </si>
  <si>
    <t>دانش خانواده و جمعیت - 19</t>
  </si>
  <si>
    <t>کاردانی حرفه ای مدیریت-امور اداری</t>
  </si>
  <si>
    <t>دانش خانواده و جمعیت - 19.50</t>
  </si>
  <si>
    <t>سيده عاليه</t>
  </si>
  <si>
    <t>جواد</t>
  </si>
  <si>
    <t>سمانه</t>
  </si>
  <si>
    <t xml:space="preserve"> استانستی</t>
  </si>
  <si>
    <t>امیرحسین</t>
  </si>
  <si>
    <t>کاردانی حرفه ای حسابداری-حسابداری مالی</t>
  </si>
  <si>
    <t>کارآفرینی - 19</t>
  </si>
  <si>
    <t xml:space="preserve">عفت </t>
  </si>
  <si>
    <t>زرگری</t>
  </si>
  <si>
    <t>مدیریت منابع انسانی - 19</t>
  </si>
  <si>
    <t>کارشناسی حرفه ای حسابداری-حسابرسی</t>
  </si>
  <si>
    <t>جوادنیا</t>
  </si>
  <si>
    <t>کاردانی حرفه ای مدیریت کسب و کار</t>
  </si>
  <si>
    <t>مهارت ها و قوانین کسب و کار-19</t>
  </si>
  <si>
    <t>حسن</t>
  </si>
  <si>
    <t>زهرا</t>
  </si>
  <si>
    <t>سورگی</t>
  </si>
  <si>
    <t>ابوالحسن</t>
  </si>
  <si>
    <t>اکبری</t>
  </si>
  <si>
    <t>صادق</t>
  </si>
  <si>
    <t>کدخدایی</t>
  </si>
  <si>
    <t>ساناز</t>
  </si>
  <si>
    <t>بهادری</t>
  </si>
  <si>
    <t>کاردانی حرفه ای آرایش زنانه</t>
  </si>
  <si>
    <t>عاطفه</t>
  </si>
  <si>
    <t>مصطفائی</t>
  </si>
  <si>
    <t>وحیدی نژاد</t>
  </si>
  <si>
    <t>طیبه</t>
  </si>
  <si>
    <t>پیرتاج</t>
  </si>
  <si>
    <t>کاردانی حرفه ای تربیت مربی پیش دبستانی</t>
  </si>
  <si>
    <t>مهلا</t>
  </si>
  <si>
    <t>مظفری</t>
  </si>
  <si>
    <t>سلیمی</t>
  </si>
  <si>
    <t>سیده طوبی</t>
  </si>
  <si>
    <t>هاشمی</t>
  </si>
  <si>
    <t>مجتبی</t>
  </si>
  <si>
    <t>امینی نصرآباد</t>
  </si>
  <si>
    <t>مهدی</t>
  </si>
  <si>
    <t>سبزواری</t>
  </si>
  <si>
    <t>ابی</t>
  </si>
  <si>
    <t>سروری</t>
  </si>
  <si>
    <t>سیدرضا</t>
  </si>
  <si>
    <t>بلبلی</t>
  </si>
  <si>
    <t>پوریا</t>
  </si>
  <si>
    <t>پسندیده</t>
  </si>
  <si>
    <t>پورحسینی</t>
  </si>
  <si>
    <t>مژگان</t>
  </si>
  <si>
    <t>رضائیان دلوئی</t>
  </si>
  <si>
    <t>طاهری</t>
  </si>
  <si>
    <t>رضائی</t>
  </si>
  <si>
    <t>سلمانی</t>
  </si>
  <si>
    <t>رجب</t>
  </si>
  <si>
    <t>عبداللهی گل</t>
  </si>
  <si>
    <t>راضیه</t>
  </si>
  <si>
    <t>محمدرضا</t>
  </si>
  <si>
    <t>خسروی زادنبه</t>
  </si>
  <si>
    <t>حسین</t>
  </si>
  <si>
    <t>حمید</t>
  </si>
  <si>
    <t>علی آبادی</t>
  </si>
  <si>
    <t>کارشناسی حرفه ای مدیریت کسب و کار</t>
  </si>
  <si>
    <t>حدیدی</t>
  </si>
  <si>
    <t>عماد</t>
  </si>
  <si>
    <t>رضاپور</t>
  </si>
  <si>
    <t>سیدمحمد</t>
  </si>
  <si>
    <t>رفعت نیا</t>
  </si>
  <si>
    <t>مهندسی فناوری مکانیک خودرو</t>
  </si>
  <si>
    <t>حاجی آبادی</t>
  </si>
  <si>
    <t>مرضيه</t>
  </si>
  <si>
    <t>جوان موشكي</t>
  </si>
  <si>
    <t>ستاره</t>
  </si>
  <si>
    <t>آتشگاهی</t>
  </si>
  <si>
    <t>مهسا</t>
  </si>
  <si>
    <t>بكتوسان</t>
  </si>
  <si>
    <t>سيده مريم</t>
  </si>
  <si>
    <t>موسوي اول</t>
  </si>
  <si>
    <t>ميرشاه</t>
  </si>
  <si>
    <t>حسيني</t>
  </si>
  <si>
    <t xml:space="preserve">کاردانی حرفه ای حسابداری امور مالی </t>
  </si>
  <si>
    <t>سارا</t>
  </si>
  <si>
    <t>محمدي</t>
  </si>
  <si>
    <t>بهروز</t>
  </si>
  <si>
    <t>رضائی روبیات</t>
  </si>
  <si>
    <t>علي پور</t>
  </si>
  <si>
    <t>حامد</t>
  </si>
  <si>
    <t>اكبري</t>
  </si>
  <si>
    <t>معصومه</t>
  </si>
  <si>
    <t>خیر خواه</t>
  </si>
  <si>
    <t>اسماعيل</t>
  </si>
  <si>
    <t>ملائي خلف</t>
  </si>
  <si>
    <t>مبینا</t>
  </si>
  <si>
    <t>ذوالقدر</t>
  </si>
  <si>
    <t>مریم</t>
  </si>
  <si>
    <t>علی پور</t>
  </si>
  <si>
    <t>امیری</t>
  </si>
  <si>
    <t>دباغی</t>
  </si>
  <si>
    <t>حسینی</t>
  </si>
  <si>
    <t>علیزاده</t>
  </si>
  <si>
    <t>کاظمی</t>
  </si>
  <si>
    <t>چهکندی نژاد</t>
  </si>
  <si>
    <t>ملیحه</t>
  </si>
  <si>
    <t>حکمتی فر</t>
  </si>
  <si>
    <t>کارشناسی حرفه ای مددکاری اجتماعی-خانواده</t>
  </si>
  <si>
    <t>رحیم ابادی</t>
  </si>
  <si>
    <t>فرزانه</t>
  </si>
  <si>
    <t>سالاری</t>
  </si>
  <si>
    <t>سیدعلی</t>
  </si>
  <si>
    <t>امیرآبادی زاده</t>
  </si>
  <si>
    <t>سیده نرگس</t>
  </si>
  <si>
    <t>لامئی</t>
  </si>
  <si>
    <t>علی اکبر</t>
  </si>
  <si>
    <t>احراری درح</t>
  </si>
  <si>
    <t>سوخته سرائی</t>
  </si>
  <si>
    <t>ارش</t>
  </si>
  <si>
    <t>اسمعیل پور</t>
  </si>
  <si>
    <t>طاهره</t>
  </si>
  <si>
    <t>جانبانی</t>
  </si>
  <si>
    <t>رقیه</t>
  </si>
  <si>
    <t>بهارشاهی</t>
  </si>
  <si>
    <t>کوثر</t>
  </si>
  <si>
    <t>مقری</t>
  </si>
  <si>
    <t>سیده مریم</t>
  </si>
  <si>
    <t>محمودی</t>
  </si>
  <si>
    <t>مطهره</t>
  </si>
  <si>
    <t>افروز</t>
  </si>
  <si>
    <t>سیدمحسن</t>
  </si>
  <si>
    <t>نخعی</t>
  </si>
  <si>
    <t>سیدمهدی</t>
  </si>
  <si>
    <t>منجگانی</t>
  </si>
  <si>
    <t xml:space="preserve">طاهره                         </t>
  </si>
  <si>
    <t xml:space="preserve">بذرافشان                                </t>
  </si>
  <si>
    <t xml:space="preserve">غزاله                         </t>
  </si>
  <si>
    <t xml:space="preserve">غلاميان مقدم                            </t>
  </si>
  <si>
    <t xml:space="preserve">اعظم                          </t>
  </si>
  <si>
    <t xml:space="preserve">عباس ابادي                              </t>
  </si>
  <si>
    <t xml:space="preserve">حسين                          </t>
  </si>
  <si>
    <t xml:space="preserve">سبزه بان                                </t>
  </si>
  <si>
    <t xml:space="preserve">امير                          </t>
  </si>
  <si>
    <t xml:space="preserve">گلناري                                  </t>
  </si>
  <si>
    <t xml:space="preserve">رضا                           </t>
  </si>
  <si>
    <t xml:space="preserve">دهقاني                                  </t>
  </si>
  <si>
    <t>سعید</t>
  </si>
  <si>
    <t>ارغوانی</t>
  </si>
  <si>
    <t>خسروی</t>
  </si>
  <si>
    <t>جوانبخت گل</t>
  </si>
  <si>
    <t>ابراهیمی</t>
  </si>
  <si>
    <t>عالیه</t>
  </si>
  <si>
    <t>چوبی</t>
  </si>
  <si>
    <t>سیفی نوفرست</t>
  </si>
  <si>
    <t>مهناز</t>
  </si>
  <si>
    <t>درویشی</t>
  </si>
  <si>
    <t>قلی نژادعیلکی</t>
  </si>
  <si>
    <t>محبوبه</t>
  </si>
  <si>
    <t>فاطمه زهرا</t>
  </si>
  <si>
    <t>کریمی</t>
  </si>
  <si>
    <t>خدیجه</t>
  </si>
  <si>
    <t>آسیابان</t>
  </si>
  <si>
    <t>یعقوبی</t>
  </si>
  <si>
    <t>محدثه</t>
  </si>
  <si>
    <t>عابدینی</t>
  </si>
  <si>
    <t>عباس</t>
  </si>
  <si>
    <t>جوان</t>
  </si>
  <si>
    <t>اسداللهی</t>
  </si>
  <si>
    <t>جمشید</t>
  </si>
  <si>
    <t>نیک طینت</t>
  </si>
  <si>
    <t>قطبانی</t>
  </si>
  <si>
    <t>سلیمانی</t>
  </si>
  <si>
    <t>کاردانی حرفه ای مددکاری اجتماعی     مددکاری خانواده</t>
  </si>
  <si>
    <t>درصد معرف</t>
  </si>
  <si>
    <t xml:space="preserve">درصد انجمن های دانشجویی </t>
  </si>
  <si>
    <t>سهمیه شاهد</t>
  </si>
  <si>
    <t>Column44</t>
  </si>
  <si>
    <t>محسن</t>
  </si>
  <si>
    <t>صدیقی دستجرد</t>
  </si>
  <si>
    <t>:‌ کارشناسی حرفه ای مدیریت دفتری</t>
  </si>
  <si>
    <t>توضیحات:  رنگ صورتی یعنی فارغ التحصیل کاردانی که اکنون دانشجوی کار شناسی است .شماره دانشجویی جدید در سلول اخر ثبت شد.   زرد: ترم 4002  انتخاب واحد ندارد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</si>
</sst>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>
    <font>
      <sz val="11"/>
      <color theme="1"/>
      <name val="Arial"/>
      <family val="2"/>
      <charset val="178"/>
      <scheme val="minor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b/>
      <sz val="18"/>
      <color theme="1"/>
      <name val="B Morvarid"/>
      <charset val="178"/>
    </font>
    <font>
      <b/>
      <sz val="12"/>
      <color theme="1"/>
      <name val="2  Koodak"/>
      <charset val="178"/>
    </font>
    <font>
      <b/>
      <sz val="10"/>
      <color theme="1"/>
      <name val="B Nazanin"/>
      <charset val="178"/>
    </font>
    <font>
      <b/>
      <sz val="12"/>
      <color theme="1"/>
      <name val="B Nazanin"/>
    </font>
    <font>
      <b/>
      <sz val="11"/>
      <color theme="1"/>
      <name val="B Nazanin"/>
    </font>
    <font>
      <b/>
      <sz val="18"/>
      <color theme="1"/>
      <name val="2  Koodak"/>
      <charset val="17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1" fontId="2" fillId="3" borderId="11" xfId="0" applyNumberFormat="1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9" fontId="1" fillId="2" borderId="9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9" fontId="1" fillId="2" borderId="10" xfId="0" applyNumberFormat="1" applyFont="1" applyFill="1" applyBorder="1" applyAlignment="1">
      <alignment horizontal="center" vertical="center" wrapText="1"/>
    </xf>
    <xf numFmtId="9" fontId="1" fillId="2" borderId="1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9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1" fontId="2" fillId="5" borderId="16" xfId="0" applyNumberFormat="1" applyFont="1" applyFill="1" applyBorder="1" applyAlignment="1">
      <alignment horizontal="center" vertical="center" wrapText="1"/>
    </xf>
    <xf numFmtId="3" fontId="2" fillId="5" borderId="17" xfId="0" applyNumberFormat="1" applyFont="1" applyFill="1" applyBorder="1" applyAlignment="1">
      <alignment horizontal="center" vertical="center" wrapText="1"/>
    </xf>
    <xf numFmtId="3" fontId="2" fillId="4" borderId="16" xfId="0" applyNumberFormat="1" applyFont="1" applyFill="1" applyBorder="1" applyAlignment="1">
      <alignment horizontal="center" vertical="center" wrapText="1"/>
    </xf>
    <xf numFmtId="9" fontId="2" fillId="4" borderId="18" xfId="0" applyNumberFormat="1" applyFont="1" applyFill="1" applyBorder="1" applyAlignment="1">
      <alignment horizontal="center" vertical="center" wrapText="1"/>
    </xf>
    <xf numFmtId="9" fontId="2" fillId="4" borderId="17" xfId="0" applyNumberFormat="1" applyFont="1" applyFill="1" applyBorder="1" applyAlignment="1">
      <alignment horizontal="center" vertical="center" wrapText="1"/>
    </xf>
    <xf numFmtId="9" fontId="2" fillId="4" borderId="19" xfId="0" applyNumberFormat="1" applyFont="1" applyFill="1" applyBorder="1" applyAlignment="1">
      <alignment horizontal="center" vertical="center" wrapText="1"/>
    </xf>
    <xf numFmtId="3" fontId="2" fillId="4" borderId="17" xfId="0" applyNumberFormat="1" applyFont="1" applyFill="1" applyBorder="1" applyAlignment="1">
      <alignment horizontal="center" vertical="center" wrapText="1"/>
    </xf>
    <xf numFmtId="3" fontId="2" fillId="3" borderId="20" xfId="0" applyNumberFormat="1" applyFont="1" applyFill="1" applyBorder="1" applyAlignment="1">
      <alignment horizontal="center" vertical="center" wrapText="1"/>
    </xf>
    <xf numFmtId="3" fontId="2" fillId="3" borderId="17" xfId="0" applyNumberFormat="1" applyFont="1" applyFill="1" applyBorder="1" applyAlignment="1">
      <alignment horizontal="center" vertical="center" wrapText="1"/>
    </xf>
    <xf numFmtId="3" fontId="2" fillId="3" borderId="16" xfId="0" applyNumberFormat="1" applyFont="1" applyFill="1" applyBorder="1" applyAlignment="1">
      <alignment horizontal="center" vertical="center" wrapText="1"/>
    </xf>
    <xf numFmtId="3" fontId="2" fillId="3" borderId="18" xfId="0" applyNumberFormat="1" applyFont="1" applyFill="1" applyBorder="1" applyAlignment="1">
      <alignment horizontal="center" vertical="center" wrapText="1"/>
    </xf>
    <xf numFmtId="164" fontId="2" fillId="3" borderId="21" xfId="0" applyNumberFormat="1" applyFont="1" applyFill="1" applyBorder="1" applyAlignment="1">
      <alignment horizontal="center" vertical="center" wrapText="1"/>
    </xf>
    <xf numFmtId="164" fontId="2" fillId="3" borderId="16" xfId="0" applyNumberFormat="1" applyFont="1" applyFill="1" applyBorder="1" applyAlignment="1">
      <alignment horizontal="center" vertical="center" wrapText="1"/>
    </xf>
    <xf numFmtId="164" fontId="2" fillId="3" borderId="20" xfId="0" applyNumberFormat="1" applyFont="1" applyFill="1" applyBorder="1" applyAlignment="1">
      <alignment horizontal="center" vertical="center" wrapText="1"/>
    </xf>
    <xf numFmtId="164" fontId="2" fillId="3" borderId="18" xfId="0" applyNumberFormat="1" applyFont="1" applyFill="1" applyBorder="1" applyAlignment="1">
      <alignment horizontal="center" vertical="center" wrapText="1"/>
    </xf>
    <xf numFmtId="164" fontId="2" fillId="3" borderId="22" xfId="0" applyNumberFormat="1" applyFont="1" applyFill="1" applyBorder="1" applyAlignment="1">
      <alignment horizontal="center" vertical="center" wrapText="1"/>
    </xf>
    <xf numFmtId="3" fontId="2" fillId="3" borderId="22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1" fontId="1" fillId="2" borderId="15" xfId="0" applyNumberFormat="1" applyFont="1" applyFill="1" applyBorder="1" applyAlignment="1">
      <alignment horizontal="center" vertical="center" wrapText="1"/>
    </xf>
    <xf numFmtId="9" fontId="1" fillId="2" borderId="15" xfId="0" applyNumberFormat="1" applyFont="1" applyFill="1" applyBorder="1" applyAlignment="1">
      <alignment horizontal="center" vertical="center" wrapText="1"/>
    </xf>
    <xf numFmtId="3" fontId="1" fillId="2" borderId="15" xfId="0" applyNumberFormat="1" applyFont="1" applyFill="1" applyBorder="1" applyAlignment="1">
      <alignment horizontal="center" vertical="center" wrapText="1"/>
    </xf>
    <xf numFmtId="164" fontId="1" fillId="2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9" fontId="2" fillId="2" borderId="15" xfId="0" applyNumberFormat="1" applyFont="1" applyFill="1" applyBorder="1" applyAlignment="1">
      <alignment horizontal="center" vertical="center" wrapText="1"/>
    </xf>
    <xf numFmtId="3" fontId="2" fillId="2" borderId="15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1" fontId="2" fillId="2" borderId="15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3" fontId="1" fillId="5" borderId="17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1" fontId="2" fillId="2" borderId="15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 wrapText="1"/>
    </xf>
    <xf numFmtId="1" fontId="2" fillId="6" borderId="15" xfId="0" applyNumberFormat="1" applyFont="1" applyFill="1" applyBorder="1" applyAlignment="1">
      <alignment horizontal="center" vertical="center" wrapText="1"/>
    </xf>
    <xf numFmtId="164" fontId="6" fillId="2" borderId="15" xfId="0" applyNumberFormat="1" applyFont="1" applyFill="1" applyBorder="1" applyAlignment="1">
      <alignment horizontal="center" vertical="center" wrapText="1"/>
    </xf>
    <xf numFmtId="164" fontId="6" fillId="2" borderId="23" xfId="0" applyNumberFormat="1" applyFont="1" applyFill="1" applyBorder="1" applyAlignment="1">
      <alignment horizontal="center" vertical="center" wrapText="1"/>
    </xf>
    <xf numFmtId="164" fontId="6" fillId="2" borderId="16" xfId="0" applyNumberFormat="1" applyFont="1" applyFill="1" applyBorder="1" applyAlignment="1">
      <alignment horizontal="center" vertical="center" wrapText="1"/>
    </xf>
    <xf numFmtId="164" fontId="7" fillId="2" borderId="24" xfId="0" applyNumberFormat="1" applyFont="1" applyFill="1" applyBorder="1" applyAlignment="1">
      <alignment horizontal="center" vertical="center" wrapText="1"/>
    </xf>
    <xf numFmtId="164" fontId="6" fillId="7" borderId="16" xfId="0" applyNumberFormat="1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1" fontId="2" fillId="8" borderId="15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1" fontId="6" fillId="2" borderId="16" xfId="0" applyNumberFormat="1" applyFont="1" applyFill="1" applyBorder="1" applyAlignment="1">
      <alignment horizontal="center" vertical="center" wrapText="1"/>
    </xf>
    <xf numFmtId="9" fontId="6" fillId="2" borderId="20" xfId="0" applyNumberFormat="1" applyFont="1" applyFill="1" applyBorder="1" applyAlignment="1">
      <alignment horizontal="center" vertical="center" wrapText="1"/>
    </xf>
    <xf numFmtId="3" fontId="7" fillId="2" borderId="16" xfId="0" applyNumberFormat="1" applyFont="1" applyFill="1" applyBorder="1" applyAlignment="1">
      <alignment horizontal="center" vertical="center" wrapText="1"/>
    </xf>
    <xf numFmtId="3" fontId="6" fillId="2" borderId="21" xfId="0" applyNumberFormat="1" applyFont="1" applyFill="1" applyBorder="1" applyAlignment="1">
      <alignment horizontal="center" vertical="center" wrapText="1"/>
    </xf>
    <xf numFmtId="9" fontId="6" fillId="2" borderId="16" xfId="0" applyNumberFormat="1" applyFont="1" applyFill="1" applyBorder="1" applyAlignment="1">
      <alignment horizontal="center" vertical="center" wrapText="1"/>
    </xf>
    <xf numFmtId="3" fontId="6" fillId="2" borderId="16" xfId="0" applyNumberFormat="1" applyFont="1" applyFill="1" applyBorder="1" applyAlignment="1">
      <alignment horizontal="center" vertical="center" wrapText="1"/>
    </xf>
    <xf numFmtId="3" fontId="6" fillId="2" borderId="20" xfId="0" applyNumberFormat="1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9" borderId="15" xfId="0" applyFont="1" applyFill="1" applyBorder="1" applyAlignment="1">
      <alignment horizontal="center" vertical="center" wrapText="1"/>
    </xf>
    <xf numFmtId="1" fontId="2" fillId="9" borderId="15" xfId="0" applyNumberFormat="1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" fontId="6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46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3" formatCode="#,##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3" formatCode="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 Nazanin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" formatCode="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 Nazanin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164" formatCode="0.0%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FF00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5:AR110" totalsRowShown="0" headerRowDxfId="45" dataDxfId="44">
  <autoFilter ref="A5:AR110"/>
  <tableColumns count="44">
    <tableColumn id="1" name="Column1" dataDxfId="43"/>
    <tableColumn id="2" name="Column2" dataDxfId="42"/>
    <tableColumn id="3" name="Column3" dataDxfId="41"/>
    <tableColumn id="4" name="Column4" dataDxfId="40"/>
    <tableColumn id="5" name="Column5" dataDxfId="39"/>
    <tableColumn id="6" name="Column6" dataDxfId="38"/>
    <tableColumn id="7" name="Column7" dataDxfId="37"/>
    <tableColumn id="8" name="Column8" dataDxfId="36"/>
    <tableColumn id="9" name="Column9" dataDxfId="35"/>
    <tableColumn id="10" name="Column10" dataDxfId="34"/>
    <tableColumn id="11" name="Column11" dataDxfId="33"/>
    <tableColumn id="12" name="Column12" dataDxfId="32"/>
    <tableColumn id="13" name="Column13" dataDxfId="31"/>
    <tableColumn id="14" name="Column14" dataDxfId="30"/>
    <tableColumn id="15" name="Column15" dataDxfId="29"/>
    <tableColumn id="16" name="Column16" dataDxfId="28"/>
    <tableColumn id="17" name="Column17" dataDxfId="27"/>
    <tableColumn id="18" name="Column18" dataDxfId="26"/>
    <tableColumn id="19" name="Column19" dataDxfId="25"/>
    <tableColumn id="20" name="Column20" dataDxfId="24"/>
    <tableColumn id="21" name="Column21" dataDxfId="23"/>
    <tableColumn id="22" name="Column22" dataDxfId="22"/>
    <tableColumn id="23" name="Column23" dataDxfId="21">
      <calculatedColumnFormula>U6+V6</calculatedColumnFormula>
    </tableColumn>
    <tableColumn id="24" name="Column24" dataDxfId="20">
      <calculatedColumnFormula>U6*I6</calculatedColumnFormula>
    </tableColumn>
    <tableColumn id="25" name="Column25" dataDxfId="19">
      <calculatedColumnFormula>K6</calculatedColumnFormula>
    </tableColumn>
    <tableColumn id="26" name="Column26" dataDxfId="18">
      <calculatedColumnFormula>U6*L6</calculatedColumnFormula>
    </tableColumn>
    <tableColumn id="27" name="Column27" dataDxfId="17">
      <calculatedColumnFormula>N6</calculatedColumnFormula>
    </tableColumn>
    <tableColumn id="28" name="Column28" dataDxfId="16">
      <calculatedColumnFormula>U6*O6</calculatedColumnFormula>
    </tableColumn>
    <tableColumn id="29" name="Column29" dataDxfId="15">
      <calculatedColumnFormula>Q6</calculatedColumnFormula>
    </tableColumn>
    <tableColumn id="30" name="Column30" dataDxfId="14">
      <calculatedColumnFormula>U6*R6</calculatedColumnFormula>
    </tableColumn>
    <tableColumn id="31" name="Column31" dataDxfId="13">
      <calculatedColumnFormula>(W6*85%)*S6</calculatedColumnFormula>
    </tableColumn>
    <tableColumn id="32" name="Column32" dataDxfId="12">
      <calculatedColumnFormula>U6*T6</calculatedColumnFormula>
    </tableColumn>
    <tableColumn id="33" name="Column33" dataDxfId="11">
      <calculatedColumnFormula>X6/W6</calculatedColumnFormula>
    </tableColumn>
    <tableColumn id="34" name="Column34" dataDxfId="10">
      <calculatedColumnFormula>Y6/W6</calculatedColumnFormula>
    </tableColumn>
    <tableColumn id="35" name="Column35" dataDxfId="9">
      <calculatedColumnFormula>Z6/W6</calculatedColumnFormula>
    </tableColumn>
    <tableColumn id="36" name="Column36" dataDxfId="8">
      <calculatedColumnFormula>AA6/W6</calculatedColumnFormula>
    </tableColumn>
    <tableColumn id="37" name="Column37" dataDxfId="7">
      <calculatedColumnFormula>AB6/W6</calculatedColumnFormula>
    </tableColumn>
    <tableColumn id="38" name="Column38" dataDxfId="6">
      <calculatedColumnFormula>AC6/W6</calculatedColumnFormula>
    </tableColumn>
    <tableColumn id="39" name="Column39" dataDxfId="5">
      <calculatedColumnFormula>AD6/W6</calculatedColumnFormula>
    </tableColumn>
    <tableColumn id="40" name="Column40" dataDxfId="4">
      <calculatedColumnFormula>AE6/W6</calculatedColumnFormula>
    </tableColumn>
    <tableColumn id="41" name="Column41" dataDxfId="3">
      <calculatedColumnFormula>AF6/W6</calculatedColumnFormula>
    </tableColumn>
    <tableColumn id="42" name="Column42" dataDxfId="2">
      <calculatedColumnFormula>SUM(AG6:AO6)</calculatedColumnFormula>
    </tableColumn>
    <tableColumn id="43" name="Column43" dataDxfId="1">
      <calculatedColumnFormula>W6*AP6</calculatedColumnFormula>
    </tableColumn>
    <tableColumn id="44" name="Column44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14"/>
  <sheetViews>
    <sheetView rightToLeft="1" tabSelected="1" zoomScale="66" zoomScaleNormal="66" workbookViewId="0">
      <pane ySplit="4" topLeftCell="A101" activePane="bottomLeft" state="frozen"/>
      <selection pane="bottomLeft" activeCell="B112" sqref="B112:S114"/>
    </sheetView>
  </sheetViews>
  <sheetFormatPr defaultColWidth="15.5" defaultRowHeight="29.25" customHeight="1"/>
  <cols>
    <col min="1" max="1" width="9.875" style="1" customWidth="1"/>
    <col min="2" max="3" width="15.5" style="1"/>
    <col min="4" max="4" width="22.625" style="3" customWidth="1"/>
    <col min="5" max="5" width="26.375" style="49" customWidth="1"/>
    <col min="6" max="6" width="10.375" style="1" customWidth="1"/>
    <col min="7" max="7" width="7.5" style="1" customWidth="1"/>
    <col min="8" max="8" width="13.625" style="1" customWidth="1"/>
    <col min="9" max="9" width="10.875" style="4" customWidth="1"/>
    <col min="10" max="10" width="24" style="2" customWidth="1"/>
    <col min="11" max="11" width="15.5" style="2"/>
    <col min="12" max="12" width="10.375" style="4" customWidth="1"/>
    <col min="13" max="14" width="15.5" style="2"/>
    <col min="15" max="15" width="15.5" style="4"/>
    <col min="16" max="17" width="15.5" style="2"/>
    <col min="18" max="20" width="15.5" style="4"/>
    <col min="21" max="32" width="15.5" style="2"/>
    <col min="33" max="42" width="15.5" style="5"/>
    <col min="43" max="43" width="15.5" style="2"/>
    <col min="44" max="16384" width="15.5" style="1"/>
  </cols>
  <sheetData>
    <row r="1" spans="1:44" ht="41.25" customHeight="1" thickBot="1">
      <c r="B1" s="11" t="s">
        <v>38</v>
      </c>
      <c r="C1" s="9" t="s">
        <v>89</v>
      </c>
      <c r="D1" s="10" t="s">
        <v>39</v>
      </c>
    </row>
    <row r="2" spans="1:44" s="6" customFormat="1" ht="34.5" customHeight="1" thickBot="1">
      <c r="B2" s="77" t="s">
        <v>42</v>
      </c>
      <c r="C2" s="78"/>
      <c r="D2" s="79"/>
      <c r="E2" s="50"/>
      <c r="I2" s="12" t="s">
        <v>20</v>
      </c>
      <c r="J2" s="13"/>
      <c r="K2" s="13" t="s">
        <v>45</v>
      </c>
      <c r="L2" s="14" t="s">
        <v>20</v>
      </c>
      <c r="M2" s="13"/>
      <c r="N2" s="13" t="s">
        <v>45</v>
      </c>
      <c r="O2" s="14" t="s">
        <v>20</v>
      </c>
      <c r="P2" s="13"/>
      <c r="Q2" s="13" t="s">
        <v>45</v>
      </c>
      <c r="R2" s="14" t="s">
        <v>20</v>
      </c>
      <c r="S2" s="14" t="s">
        <v>44</v>
      </c>
      <c r="T2" s="15" t="s">
        <v>20</v>
      </c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8"/>
      <c r="AH2" s="8"/>
      <c r="AI2" s="8"/>
      <c r="AJ2" s="8"/>
      <c r="AK2" s="8"/>
      <c r="AL2" s="8"/>
      <c r="AM2" s="8"/>
      <c r="AN2" s="8"/>
      <c r="AO2" s="8"/>
      <c r="AP2" s="8"/>
      <c r="AQ2" s="7"/>
    </row>
    <row r="3" spans="1:44" ht="55.5" customHeight="1">
      <c r="A3" s="91" t="s">
        <v>15</v>
      </c>
      <c r="B3" s="92"/>
      <c r="C3" s="92"/>
      <c r="D3" s="92"/>
      <c r="E3" s="92"/>
      <c r="F3" s="92"/>
      <c r="G3" s="92"/>
      <c r="H3" s="92"/>
      <c r="I3" s="93"/>
      <c r="J3" s="82" t="s">
        <v>16</v>
      </c>
      <c r="K3" s="83"/>
      <c r="L3" s="85"/>
      <c r="M3" s="82" t="s">
        <v>17</v>
      </c>
      <c r="N3" s="83"/>
      <c r="O3" s="85"/>
      <c r="P3" s="82" t="s">
        <v>18</v>
      </c>
      <c r="Q3" s="83"/>
      <c r="R3" s="85"/>
      <c r="S3" s="80" t="s">
        <v>40</v>
      </c>
      <c r="T3" s="90"/>
      <c r="U3" s="80" t="s">
        <v>19</v>
      </c>
      <c r="V3" s="81"/>
      <c r="W3" s="81"/>
      <c r="X3" s="82" t="s">
        <v>24</v>
      </c>
      <c r="Y3" s="83"/>
      <c r="Z3" s="83"/>
      <c r="AA3" s="83"/>
      <c r="AB3" s="83"/>
      <c r="AC3" s="83"/>
      <c r="AD3" s="83"/>
      <c r="AE3" s="84"/>
      <c r="AF3" s="85"/>
      <c r="AG3" s="86" t="s">
        <v>31</v>
      </c>
      <c r="AH3" s="87"/>
      <c r="AI3" s="87"/>
      <c r="AJ3" s="87"/>
      <c r="AK3" s="87"/>
      <c r="AL3" s="87"/>
      <c r="AM3" s="87"/>
      <c r="AN3" s="88"/>
      <c r="AO3" s="89"/>
      <c r="AP3" s="80" t="s">
        <v>32</v>
      </c>
      <c r="AQ3" s="90"/>
    </row>
    <row r="4" spans="1:44" ht="138.75" customHeight="1">
      <c r="A4" s="20" t="s">
        <v>0</v>
      </c>
      <c r="B4" s="21" t="s">
        <v>3</v>
      </c>
      <c r="C4" s="21" t="s">
        <v>2</v>
      </c>
      <c r="D4" s="22" t="s">
        <v>4</v>
      </c>
      <c r="E4" s="51" t="s">
        <v>5</v>
      </c>
      <c r="F4" s="21" t="s">
        <v>13</v>
      </c>
      <c r="G4" s="21" t="s">
        <v>7</v>
      </c>
      <c r="H4" s="21" t="s">
        <v>6</v>
      </c>
      <c r="I4" s="25" t="s">
        <v>8</v>
      </c>
      <c r="J4" s="53" t="s">
        <v>35</v>
      </c>
      <c r="K4" s="24" t="s">
        <v>9</v>
      </c>
      <c r="L4" s="25" t="s">
        <v>14</v>
      </c>
      <c r="M4" s="23" t="s">
        <v>36</v>
      </c>
      <c r="N4" s="24" t="s">
        <v>10</v>
      </c>
      <c r="O4" s="25" t="s">
        <v>14</v>
      </c>
      <c r="P4" s="23" t="s">
        <v>37</v>
      </c>
      <c r="Q4" s="24" t="s">
        <v>11</v>
      </c>
      <c r="R4" s="25" t="s">
        <v>14</v>
      </c>
      <c r="S4" s="26" t="s">
        <v>282</v>
      </c>
      <c r="T4" s="27" t="s">
        <v>283</v>
      </c>
      <c r="U4" s="28" t="s">
        <v>20</v>
      </c>
      <c r="V4" s="24" t="s">
        <v>21</v>
      </c>
      <c r="W4" s="29" t="s">
        <v>22</v>
      </c>
      <c r="X4" s="30" t="s">
        <v>23</v>
      </c>
      <c r="Y4" s="31" t="s">
        <v>25</v>
      </c>
      <c r="Z4" s="31" t="s">
        <v>26</v>
      </c>
      <c r="AA4" s="31" t="s">
        <v>27</v>
      </c>
      <c r="AB4" s="31" t="s">
        <v>28</v>
      </c>
      <c r="AC4" s="31" t="s">
        <v>29</v>
      </c>
      <c r="AD4" s="31" t="s">
        <v>30</v>
      </c>
      <c r="AE4" s="29" t="s">
        <v>1</v>
      </c>
      <c r="AF4" s="32" t="s">
        <v>41</v>
      </c>
      <c r="AG4" s="33" t="s">
        <v>23</v>
      </c>
      <c r="AH4" s="34" t="s">
        <v>25</v>
      </c>
      <c r="AI4" s="34" t="s">
        <v>26</v>
      </c>
      <c r="AJ4" s="34" t="s">
        <v>27</v>
      </c>
      <c r="AK4" s="34" t="s">
        <v>28</v>
      </c>
      <c r="AL4" s="34" t="s">
        <v>29</v>
      </c>
      <c r="AM4" s="34" t="s">
        <v>30</v>
      </c>
      <c r="AN4" s="35" t="s">
        <v>1</v>
      </c>
      <c r="AO4" s="36" t="s">
        <v>43</v>
      </c>
      <c r="AP4" s="37" t="s">
        <v>33</v>
      </c>
      <c r="AQ4" s="38" t="s">
        <v>34</v>
      </c>
    </row>
    <row r="5" spans="1:44" s="39" customFormat="1" ht="33" customHeight="1">
      <c r="A5" s="39" t="s">
        <v>46</v>
      </c>
      <c r="B5" s="39" t="s">
        <v>47</v>
      </c>
      <c r="C5" s="39" t="s">
        <v>48</v>
      </c>
      <c r="D5" s="40" t="s">
        <v>49</v>
      </c>
      <c r="E5" s="52" t="s">
        <v>50</v>
      </c>
      <c r="F5" s="39" t="s">
        <v>51</v>
      </c>
      <c r="G5" s="39" t="s">
        <v>52</v>
      </c>
      <c r="H5" s="39" t="s">
        <v>53</v>
      </c>
      <c r="I5" s="41" t="s">
        <v>54</v>
      </c>
      <c r="J5" s="42" t="s">
        <v>55</v>
      </c>
      <c r="K5" s="42" t="s">
        <v>56</v>
      </c>
      <c r="L5" s="41" t="s">
        <v>57</v>
      </c>
      <c r="M5" s="42" t="s">
        <v>58</v>
      </c>
      <c r="N5" s="42" t="s">
        <v>59</v>
      </c>
      <c r="O5" s="41" t="s">
        <v>60</v>
      </c>
      <c r="P5" s="42" t="s">
        <v>61</v>
      </c>
      <c r="Q5" s="42" t="s">
        <v>62</v>
      </c>
      <c r="R5" s="41" t="s">
        <v>63</v>
      </c>
      <c r="S5" s="41" t="s">
        <v>64</v>
      </c>
      <c r="T5" s="41" t="s">
        <v>65</v>
      </c>
      <c r="U5" s="42" t="s">
        <v>66</v>
      </c>
      <c r="V5" s="42" t="s">
        <v>67</v>
      </c>
      <c r="W5" s="42" t="s">
        <v>68</v>
      </c>
      <c r="X5" s="42" t="s">
        <v>69</v>
      </c>
      <c r="Y5" s="42" t="s">
        <v>70</v>
      </c>
      <c r="Z5" s="42" t="s">
        <v>71</v>
      </c>
      <c r="AA5" s="42" t="s">
        <v>72</v>
      </c>
      <c r="AB5" s="42" t="s">
        <v>73</v>
      </c>
      <c r="AC5" s="42" t="s">
        <v>74</v>
      </c>
      <c r="AD5" s="42" t="s">
        <v>75</v>
      </c>
      <c r="AE5" s="42" t="s">
        <v>76</v>
      </c>
      <c r="AF5" s="42" t="s">
        <v>77</v>
      </c>
      <c r="AG5" s="43" t="s">
        <v>78</v>
      </c>
      <c r="AH5" s="43" t="s">
        <v>79</v>
      </c>
      <c r="AI5" s="43" t="s">
        <v>80</v>
      </c>
      <c r="AJ5" s="43" t="s">
        <v>81</v>
      </c>
      <c r="AK5" s="43" t="s">
        <v>82</v>
      </c>
      <c r="AL5" s="43" t="s">
        <v>83</v>
      </c>
      <c r="AM5" s="43" t="s">
        <v>84</v>
      </c>
      <c r="AN5" s="43" t="s">
        <v>85</v>
      </c>
      <c r="AO5" s="43" t="s">
        <v>86</v>
      </c>
      <c r="AP5" s="43" t="s">
        <v>87</v>
      </c>
      <c r="AQ5" s="42" t="s">
        <v>88</v>
      </c>
      <c r="AR5" s="63" t="s">
        <v>285</v>
      </c>
    </row>
    <row r="6" spans="1:44" s="44" customFormat="1" ht="30" customHeight="1">
      <c r="A6" s="44">
        <v>1</v>
      </c>
      <c r="B6" s="44" t="s">
        <v>91</v>
      </c>
      <c r="C6" s="54" t="s">
        <v>90</v>
      </c>
      <c r="D6" s="55">
        <v>99137135170108</v>
      </c>
      <c r="E6" s="56" t="s">
        <v>92</v>
      </c>
      <c r="F6" s="44">
        <v>19</v>
      </c>
      <c r="G6" s="44">
        <v>19</v>
      </c>
      <c r="H6" s="44">
        <v>17.420000000000002</v>
      </c>
      <c r="I6" s="45"/>
      <c r="J6" s="57" t="s">
        <v>93</v>
      </c>
      <c r="K6" s="46">
        <v>609406</v>
      </c>
      <c r="L6" s="45"/>
      <c r="M6" s="46"/>
      <c r="N6" s="46"/>
      <c r="O6" s="45"/>
      <c r="P6" s="46"/>
      <c r="Q6" s="46"/>
      <c r="R6" s="45"/>
      <c r="S6" s="45"/>
      <c r="T6" s="45"/>
      <c r="U6" s="46">
        <v>4819517</v>
      </c>
      <c r="V6" s="46">
        <v>6985733</v>
      </c>
      <c r="W6" s="46"/>
      <c r="X6" s="46"/>
      <c r="Y6" s="46"/>
      <c r="Z6" s="46"/>
      <c r="AA6" s="46"/>
      <c r="AB6" s="46"/>
      <c r="AC6" s="46"/>
      <c r="AD6" s="46"/>
      <c r="AE6" s="46"/>
      <c r="AF6" s="46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6"/>
      <c r="AR6" s="61"/>
    </row>
    <row r="7" spans="1:44" s="44" customFormat="1" ht="30" customHeight="1">
      <c r="A7" s="44">
        <v>2</v>
      </c>
      <c r="B7" s="44" t="s">
        <v>108</v>
      </c>
      <c r="C7" s="54" t="s">
        <v>107</v>
      </c>
      <c r="D7" s="55">
        <v>400137135190105</v>
      </c>
      <c r="E7" s="56" t="s">
        <v>94</v>
      </c>
      <c r="F7" s="44">
        <v>20</v>
      </c>
      <c r="G7" s="44">
        <v>20</v>
      </c>
      <c r="H7" s="44">
        <v>18.22</v>
      </c>
      <c r="I7" s="45"/>
      <c r="J7" s="57" t="s">
        <v>98</v>
      </c>
      <c r="K7" s="46">
        <v>729920</v>
      </c>
      <c r="L7" s="45"/>
      <c r="M7" s="46"/>
      <c r="N7" s="46"/>
      <c r="O7" s="45"/>
      <c r="P7" s="46"/>
      <c r="Q7" s="46"/>
      <c r="R7" s="45"/>
      <c r="S7" s="45"/>
      <c r="T7" s="45"/>
      <c r="U7" s="46">
        <v>6128268</v>
      </c>
      <c r="V7" s="46">
        <v>8781994</v>
      </c>
      <c r="W7" s="46">
        <f t="shared" ref="W7" si="0">U7+V7</f>
        <v>14910262</v>
      </c>
      <c r="X7" s="46">
        <f t="shared" ref="X7" si="1">U7*I7</f>
        <v>0</v>
      </c>
      <c r="Y7" s="46">
        <f t="shared" ref="Y7" si="2">K7</f>
        <v>729920</v>
      </c>
      <c r="Z7" s="46">
        <f t="shared" ref="Z7" si="3">U7*L7</f>
        <v>0</v>
      </c>
      <c r="AA7" s="46">
        <f t="shared" ref="AA7" si="4">N7</f>
        <v>0</v>
      </c>
      <c r="AB7" s="46">
        <f t="shared" ref="AB7" si="5">U7*O7</f>
        <v>0</v>
      </c>
      <c r="AC7" s="46">
        <f t="shared" ref="AC7" si="6">Q7</f>
        <v>0</v>
      </c>
      <c r="AD7" s="46">
        <f t="shared" ref="AD7" si="7">U7*R7</f>
        <v>0</v>
      </c>
      <c r="AE7" s="46">
        <f t="shared" ref="AE7" si="8">(W7*85%)*S7</f>
        <v>0</v>
      </c>
      <c r="AF7" s="46">
        <f t="shared" ref="AF7" si="9">U7*T7</f>
        <v>0</v>
      </c>
      <c r="AG7" s="47">
        <f t="shared" ref="AG7" si="10">X7/W7</f>
        <v>0</v>
      </c>
      <c r="AH7" s="47">
        <f t="shared" ref="AH7" si="11">Y7/W7</f>
        <v>4.8954203487504108E-2</v>
      </c>
      <c r="AI7" s="47">
        <f t="shared" ref="AI7" si="12">Z7/W7</f>
        <v>0</v>
      </c>
      <c r="AJ7" s="47">
        <f t="shared" ref="AJ7" si="13">AA7/W7</f>
        <v>0</v>
      </c>
      <c r="AK7" s="47">
        <f t="shared" ref="AK7" si="14">AB7/W7</f>
        <v>0</v>
      </c>
      <c r="AL7" s="47">
        <f t="shared" ref="AL7" si="15">AC7/W7</f>
        <v>0</v>
      </c>
      <c r="AM7" s="47">
        <f t="shared" ref="AM7" si="16">AD7/W7</f>
        <v>0</v>
      </c>
      <c r="AN7" s="47">
        <f t="shared" ref="AN7" si="17">AE7/W7</f>
        <v>0</v>
      </c>
      <c r="AO7" s="47">
        <f t="shared" ref="AO7" si="18">AF7/W7</f>
        <v>0</v>
      </c>
      <c r="AP7" s="47">
        <f t="shared" ref="AP7" si="19">SUM(AG7:AO7)</f>
        <v>4.8954203487504108E-2</v>
      </c>
      <c r="AQ7" s="46">
        <f t="shared" ref="AQ7" si="20">W7*AP7</f>
        <v>729920</v>
      </c>
      <c r="AR7" s="60"/>
    </row>
    <row r="8" spans="1:44" s="44" customFormat="1" ht="30" customHeight="1">
      <c r="A8" s="44">
        <v>3</v>
      </c>
      <c r="B8" s="44" t="s">
        <v>105</v>
      </c>
      <c r="C8" s="54" t="s">
        <v>104</v>
      </c>
      <c r="D8" s="55">
        <v>400137135190026</v>
      </c>
      <c r="E8" s="56" t="s">
        <v>94</v>
      </c>
      <c r="F8" s="44">
        <v>20</v>
      </c>
      <c r="G8" s="44">
        <v>20</v>
      </c>
      <c r="H8" s="44">
        <v>17.55</v>
      </c>
      <c r="I8" s="45"/>
      <c r="J8" s="57" t="s">
        <v>98</v>
      </c>
      <c r="K8" s="46">
        <v>729920</v>
      </c>
      <c r="L8" s="45"/>
      <c r="M8" s="46"/>
      <c r="N8" s="46"/>
      <c r="O8" s="45"/>
      <c r="P8" s="46"/>
      <c r="Q8" s="46"/>
      <c r="R8" s="45"/>
      <c r="S8" s="45"/>
      <c r="T8" s="45"/>
      <c r="U8" s="46">
        <v>6128268</v>
      </c>
      <c r="V8" s="46">
        <v>8781994</v>
      </c>
      <c r="W8" s="46">
        <f t="shared" ref="W8:W9" si="21">U8+V8</f>
        <v>14910262</v>
      </c>
      <c r="X8" s="46">
        <f t="shared" ref="X8:X9" si="22">U8*I8</f>
        <v>0</v>
      </c>
      <c r="Y8" s="46">
        <f t="shared" ref="Y8:Y9" si="23">K8</f>
        <v>729920</v>
      </c>
      <c r="Z8" s="46">
        <f t="shared" ref="Z8:Z9" si="24">U8*L8</f>
        <v>0</v>
      </c>
      <c r="AA8" s="46">
        <f t="shared" ref="AA8:AA9" si="25">N8</f>
        <v>0</v>
      </c>
      <c r="AB8" s="46">
        <f t="shared" ref="AB8:AB9" si="26">U8*O8</f>
        <v>0</v>
      </c>
      <c r="AC8" s="46">
        <f t="shared" ref="AC8:AC9" si="27">Q8</f>
        <v>0</v>
      </c>
      <c r="AD8" s="46">
        <f t="shared" ref="AD8:AD9" si="28">U8*R8</f>
        <v>0</v>
      </c>
      <c r="AE8" s="46">
        <f t="shared" ref="AE8:AE9" si="29">(W8*85%)*S8</f>
        <v>0</v>
      </c>
      <c r="AF8" s="46">
        <f t="shared" ref="AF8:AF9" si="30">U8*T8</f>
        <v>0</v>
      </c>
      <c r="AG8" s="47">
        <f t="shared" ref="AG8:AG9" si="31">X8/W8</f>
        <v>0</v>
      </c>
      <c r="AH8" s="47">
        <f t="shared" ref="AH8:AH9" si="32">Y8/W8</f>
        <v>4.8954203487504108E-2</v>
      </c>
      <c r="AI8" s="47">
        <f t="shared" ref="AI8:AI9" si="33">Z8/W8</f>
        <v>0</v>
      </c>
      <c r="AJ8" s="47">
        <f t="shared" ref="AJ8:AJ9" si="34">AA8/W8</f>
        <v>0</v>
      </c>
      <c r="AK8" s="47">
        <f t="shared" ref="AK8:AK9" si="35">AB8/W8</f>
        <v>0</v>
      </c>
      <c r="AL8" s="47">
        <f t="shared" ref="AL8:AL9" si="36">AC8/W8</f>
        <v>0</v>
      </c>
      <c r="AM8" s="47">
        <f t="shared" ref="AM8:AM9" si="37">AD8/W8</f>
        <v>0</v>
      </c>
      <c r="AN8" s="47">
        <f t="shared" ref="AN8:AN9" si="38">AE8/W8</f>
        <v>0</v>
      </c>
      <c r="AO8" s="47">
        <f t="shared" ref="AO8:AO9" si="39">AF8/W8</f>
        <v>0</v>
      </c>
      <c r="AP8" s="47">
        <f t="shared" ref="AP8:AP9" si="40">SUM(AG8:AO8)</f>
        <v>4.8954203487504108E-2</v>
      </c>
      <c r="AQ8" s="46">
        <f t="shared" ref="AQ8:AQ9" si="41">W8*AP8</f>
        <v>729920</v>
      </c>
      <c r="AR8" s="60"/>
    </row>
    <row r="9" spans="1:44" s="44" customFormat="1" ht="30" customHeight="1">
      <c r="A9" s="44">
        <v>4</v>
      </c>
      <c r="B9" s="44" t="s">
        <v>111</v>
      </c>
      <c r="C9" s="54" t="s">
        <v>110</v>
      </c>
      <c r="D9" s="55">
        <v>99137135170033</v>
      </c>
      <c r="E9" s="56" t="s">
        <v>92</v>
      </c>
      <c r="F9" s="44">
        <v>18</v>
      </c>
      <c r="G9" s="44">
        <v>18</v>
      </c>
      <c r="H9" s="44">
        <v>15.97</v>
      </c>
      <c r="I9" s="45"/>
      <c r="J9" s="57" t="s">
        <v>109</v>
      </c>
      <c r="K9" s="46">
        <v>609406</v>
      </c>
      <c r="L9" s="45"/>
      <c r="M9" s="46"/>
      <c r="N9" s="46"/>
      <c r="O9" s="45"/>
      <c r="P9" s="46"/>
      <c r="Q9" s="46"/>
      <c r="R9" s="45"/>
      <c r="S9" s="45"/>
      <c r="T9" s="45"/>
      <c r="U9" s="46">
        <v>4819517</v>
      </c>
      <c r="V9" s="46">
        <v>6621608</v>
      </c>
      <c r="W9" s="46">
        <f t="shared" si="21"/>
        <v>11441125</v>
      </c>
      <c r="X9" s="46">
        <f t="shared" si="22"/>
        <v>0</v>
      </c>
      <c r="Y9" s="46">
        <f t="shared" si="23"/>
        <v>609406</v>
      </c>
      <c r="Z9" s="46">
        <f t="shared" si="24"/>
        <v>0</v>
      </c>
      <c r="AA9" s="46">
        <f t="shared" si="25"/>
        <v>0</v>
      </c>
      <c r="AB9" s="46">
        <f t="shared" si="26"/>
        <v>0</v>
      </c>
      <c r="AC9" s="46">
        <f t="shared" si="27"/>
        <v>0</v>
      </c>
      <c r="AD9" s="46">
        <f t="shared" si="28"/>
        <v>0</v>
      </c>
      <c r="AE9" s="46">
        <f t="shared" si="29"/>
        <v>0</v>
      </c>
      <c r="AF9" s="46">
        <f t="shared" si="30"/>
        <v>0</v>
      </c>
      <c r="AG9" s="47">
        <f t="shared" si="31"/>
        <v>0</v>
      </c>
      <c r="AH9" s="47">
        <f t="shared" si="32"/>
        <v>5.3264517256825704E-2</v>
      </c>
      <c r="AI9" s="47">
        <f t="shared" si="33"/>
        <v>0</v>
      </c>
      <c r="AJ9" s="47">
        <f t="shared" si="34"/>
        <v>0</v>
      </c>
      <c r="AK9" s="47">
        <f t="shared" si="35"/>
        <v>0</v>
      </c>
      <c r="AL9" s="47">
        <f t="shared" si="36"/>
        <v>0</v>
      </c>
      <c r="AM9" s="47">
        <f t="shared" si="37"/>
        <v>0</v>
      </c>
      <c r="AN9" s="47">
        <f t="shared" si="38"/>
        <v>0</v>
      </c>
      <c r="AO9" s="47">
        <f t="shared" si="39"/>
        <v>0</v>
      </c>
      <c r="AP9" s="47">
        <f t="shared" si="40"/>
        <v>5.3264517256825704E-2</v>
      </c>
      <c r="AQ9" s="46">
        <f t="shared" si="41"/>
        <v>609406</v>
      </c>
      <c r="AR9" s="60"/>
    </row>
    <row r="10" spans="1:44" s="44" customFormat="1" ht="30" customHeight="1">
      <c r="A10" s="44">
        <v>5</v>
      </c>
      <c r="B10" s="44" t="s">
        <v>119</v>
      </c>
      <c r="C10" s="54" t="s">
        <v>118</v>
      </c>
      <c r="D10" s="55">
        <v>99237135170003</v>
      </c>
      <c r="E10" s="56" t="s">
        <v>113</v>
      </c>
      <c r="F10" s="44">
        <v>20</v>
      </c>
      <c r="G10" s="44">
        <v>17</v>
      </c>
      <c r="H10" s="44">
        <v>14.85</v>
      </c>
      <c r="I10" s="45"/>
      <c r="J10" s="57" t="s">
        <v>114</v>
      </c>
      <c r="K10" s="46">
        <v>668828</v>
      </c>
      <c r="L10" s="45">
        <v>0.1</v>
      </c>
      <c r="M10" s="46"/>
      <c r="N10" s="46"/>
      <c r="O10" s="45"/>
      <c r="P10" s="46"/>
      <c r="Q10" s="46"/>
      <c r="R10" s="45"/>
      <c r="S10" s="45"/>
      <c r="T10" s="45"/>
      <c r="U10" s="46">
        <v>4819517</v>
      </c>
      <c r="V10" s="46">
        <v>6492199</v>
      </c>
      <c r="W10" s="46">
        <f t="shared" ref="W10" si="42">U10+V10</f>
        <v>11311716</v>
      </c>
      <c r="X10" s="46">
        <f t="shared" ref="X10" si="43">U10*I10</f>
        <v>0</v>
      </c>
      <c r="Y10" s="46">
        <f t="shared" ref="Y10" si="44">K10</f>
        <v>668828</v>
      </c>
      <c r="Z10" s="46">
        <f t="shared" ref="Z10" si="45">U10*L10</f>
        <v>481951.7</v>
      </c>
      <c r="AA10" s="46">
        <f t="shared" ref="AA10" si="46">N10</f>
        <v>0</v>
      </c>
      <c r="AB10" s="46">
        <f t="shared" ref="AB10" si="47">U10*O10</f>
        <v>0</v>
      </c>
      <c r="AC10" s="46">
        <f t="shared" ref="AC10" si="48">Q10</f>
        <v>0</v>
      </c>
      <c r="AD10" s="46">
        <f t="shared" ref="AD10" si="49">U10*R10</f>
        <v>0</v>
      </c>
      <c r="AE10" s="46">
        <f t="shared" ref="AE10" si="50">(W10*85%)*S10</f>
        <v>0</v>
      </c>
      <c r="AF10" s="46">
        <f t="shared" ref="AF10" si="51">U10*T10</f>
        <v>0</v>
      </c>
      <c r="AG10" s="47">
        <f t="shared" ref="AG10" si="52">X10/W10</f>
        <v>0</v>
      </c>
      <c r="AH10" s="47">
        <f t="shared" ref="AH10" si="53">Y10/W10</f>
        <v>5.9127014857869489E-2</v>
      </c>
      <c r="AI10" s="47">
        <f t="shared" ref="AI10" si="54">Z10/W10</f>
        <v>4.2606417982912585E-2</v>
      </c>
      <c r="AJ10" s="47">
        <f t="shared" ref="AJ10" si="55">AA10/W10</f>
        <v>0</v>
      </c>
      <c r="AK10" s="47">
        <f t="shared" ref="AK10" si="56">AB10/W10</f>
        <v>0</v>
      </c>
      <c r="AL10" s="47">
        <f t="shared" ref="AL10" si="57">AC10/W10</f>
        <v>0</v>
      </c>
      <c r="AM10" s="47">
        <f t="shared" ref="AM10" si="58">AD10/W10</f>
        <v>0</v>
      </c>
      <c r="AN10" s="47">
        <f t="shared" ref="AN10" si="59">AE10/W10</f>
        <v>0</v>
      </c>
      <c r="AO10" s="47">
        <f t="shared" ref="AO10" si="60">AF10/W10</f>
        <v>0</v>
      </c>
      <c r="AP10" s="47">
        <f t="shared" ref="AP10" si="61">SUM(AG10:AO10)</f>
        <v>0.10173343284078207</v>
      </c>
      <c r="AQ10" s="46">
        <f t="shared" ref="AQ10" si="62">W10*AP10</f>
        <v>1150779.7</v>
      </c>
      <c r="AR10" s="60"/>
    </row>
    <row r="11" spans="1:44" s="44" customFormat="1" ht="30" customHeight="1">
      <c r="A11" s="44">
        <v>6</v>
      </c>
      <c r="B11" s="54" t="s">
        <v>122</v>
      </c>
      <c r="C11" s="44" t="s">
        <v>123</v>
      </c>
      <c r="D11" s="55">
        <v>98237135170036</v>
      </c>
      <c r="E11" s="56" t="s">
        <v>120</v>
      </c>
      <c r="F11" s="44">
        <v>21</v>
      </c>
      <c r="G11" s="44">
        <v>20</v>
      </c>
      <c r="H11" s="44">
        <v>16.170000000000002</v>
      </c>
      <c r="I11" s="45"/>
      <c r="J11" s="57" t="s">
        <v>121</v>
      </c>
      <c r="K11" s="46">
        <v>609406</v>
      </c>
      <c r="L11" s="45"/>
      <c r="M11" s="46"/>
      <c r="N11" s="46"/>
      <c r="O11" s="45"/>
      <c r="P11" s="46"/>
      <c r="Q11" s="46"/>
      <c r="R11" s="45"/>
      <c r="S11" s="45"/>
      <c r="T11" s="45"/>
      <c r="U11" s="46">
        <v>4016264</v>
      </c>
      <c r="V11" s="46">
        <v>7678274</v>
      </c>
      <c r="W11" s="46">
        <f t="shared" ref="W11" si="63">U11+V11</f>
        <v>11694538</v>
      </c>
      <c r="X11" s="46">
        <f t="shared" ref="X11" si="64">U11*I11</f>
        <v>0</v>
      </c>
      <c r="Y11" s="46">
        <f t="shared" ref="Y11" si="65">K11</f>
        <v>609406</v>
      </c>
      <c r="Z11" s="46">
        <f t="shared" ref="Z11" si="66">U11*L11</f>
        <v>0</v>
      </c>
      <c r="AA11" s="46">
        <f t="shared" ref="AA11" si="67">N11</f>
        <v>0</v>
      </c>
      <c r="AB11" s="46">
        <f t="shared" ref="AB11" si="68">U11*O11</f>
        <v>0</v>
      </c>
      <c r="AC11" s="46">
        <f t="shared" ref="AC11" si="69">Q11</f>
        <v>0</v>
      </c>
      <c r="AD11" s="46">
        <f t="shared" ref="AD11" si="70">U11*R11</f>
        <v>0</v>
      </c>
      <c r="AE11" s="46">
        <f t="shared" ref="AE11" si="71">(W11*85%)*S11</f>
        <v>0</v>
      </c>
      <c r="AF11" s="46">
        <f t="shared" ref="AF11" si="72">U11*T11</f>
        <v>0</v>
      </c>
      <c r="AG11" s="47">
        <f t="shared" ref="AG11" si="73">X11/W11</f>
        <v>0</v>
      </c>
      <c r="AH11" s="47">
        <f t="shared" ref="AH11" si="74">Y11/W11</f>
        <v>5.2110309958375442E-2</v>
      </c>
      <c r="AI11" s="47">
        <f t="shared" ref="AI11" si="75">Z11/W11</f>
        <v>0</v>
      </c>
      <c r="AJ11" s="47">
        <f t="shared" ref="AJ11" si="76">AA11/W11</f>
        <v>0</v>
      </c>
      <c r="AK11" s="47">
        <f t="shared" ref="AK11" si="77">AB11/W11</f>
        <v>0</v>
      </c>
      <c r="AL11" s="47">
        <f t="shared" ref="AL11" si="78">AC11/W11</f>
        <v>0</v>
      </c>
      <c r="AM11" s="47">
        <f t="shared" ref="AM11" si="79">AD11/W11</f>
        <v>0</v>
      </c>
      <c r="AN11" s="47">
        <f t="shared" ref="AN11" si="80">AE11/W11</f>
        <v>0</v>
      </c>
      <c r="AO11" s="47">
        <f t="shared" ref="AO11" si="81">AF11/W11</f>
        <v>0</v>
      </c>
      <c r="AP11" s="47">
        <f t="shared" ref="AP11" si="82">SUM(AG11:AO11)</f>
        <v>5.2110309958375442E-2</v>
      </c>
      <c r="AQ11" s="46">
        <f t="shared" ref="AQ11" si="83">W11*AP11</f>
        <v>609406</v>
      </c>
      <c r="AR11" s="60"/>
    </row>
    <row r="12" spans="1:44" s="44" customFormat="1" ht="30" customHeight="1">
      <c r="A12" s="44">
        <v>7</v>
      </c>
      <c r="B12" s="44" t="s">
        <v>130</v>
      </c>
      <c r="C12" s="44" t="s">
        <v>131</v>
      </c>
      <c r="D12" s="48">
        <v>99137135170060</v>
      </c>
      <c r="E12" s="52" t="s">
        <v>92</v>
      </c>
      <c r="F12" s="44">
        <v>21</v>
      </c>
      <c r="G12" s="44">
        <v>21</v>
      </c>
      <c r="H12" s="44">
        <v>19.28</v>
      </c>
      <c r="I12" s="45">
        <v>0.2</v>
      </c>
      <c r="J12" s="42"/>
      <c r="K12" s="46"/>
      <c r="L12" s="45"/>
      <c r="M12" s="46"/>
      <c r="N12" s="46"/>
      <c r="O12" s="45"/>
      <c r="P12" s="46"/>
      <c r="Q12" s="46"/>
      <c r="R12" s="45"/>
      <c r="S12" s="45"/>
      <c r="T12" s="45"/>
      <c r="U12" s="46">
        <v>4819517</v>
      </c>
      <c r="V12" s="46">
        <v>7844723</v>
      </c>
      <c r="W12" s="46">
        <f t="shared" ref="W12:W42" si="84">U12+V12</f>
        <v>12664240</v>
      </c>
      <c r="X12" s="46">
        <f t="shared" ref="X12:X42" si="85">U12*I12</f>
        <v>963903.4</v>
      </c>
      <c r="Y12" s="46">
        <f t="shared" ref="Y12:Y42" si="86">K12</f>
        <v>0</v>
      </c>
      <c r="Z12" s="46">
        <f t="shared" ref="Z12:Z42" si="87">U12*L12</f>
        <v>0</v>
      </c>
      <c r="AA12" s="46">
        <f t="shared" ref="AA12:AA42" si="88">N12</f>
        <v>0</v>
      </c>
      <c r="AB12" s="46">
        <f t="shared" ref="AB12:AB42" si="89">U12*O12</f>
        <v>0</v>
      </c>
      <c r="AC12" s="46">
        <f t="shared" ref="AC12:AC42" si="90">Q12</f>
        <v>0</v>
      </c>
      <c r="AD12" s="46">
        <f t="shared" ref="AD12:AD42" si="91">U12*R12</f>
        <v>0</v>
      </c>
      <c r="AE12" s="46">
        <f t="shared" ref="AE12:AE42" si="92">(W12*85%)*S12</f>
        <v>0</v>
      </c>
      <c r="AF12" s="46">
        <f t="shared" ref="AF12:AF42" si="93">U12*T12</f>
        <v>0</v>
      </c>
      <c r="AG12" s="47">
        <f t="shared" ref="AG12:AG42" si="94">X12/W12</f>
        <v>7.611221834077686E-2</v>
      </c>
      <c r="AH12" s="47">
        <f t="shared" ref="AH12:AH42" si="95">Y12/W12</f>
        <v>0</v>
      </c>
      <c r="AI12" s="47">
        <f t="shared" ref="AI12:AI42" si="96">Z12/W12</f>
        <v>0</v>
      </c>
      <c r="AJ12" s="47">
        <f t="shared" ref="AJ12:AJ42" si="97">AA12/W12</f>
        <v>0</v>
      </c>
      <c r="AK12" s="47">
        <f t="shared" ref="AK12:AK42" si="98">AB12/W12</f>
        <v>0</v>
      </c>
      <c r="AL12" s="47">
        <f t="shared" ref="AL12:AL42" si="99">AC12/W12</f>
        <v>0</v>
      </c>
      <c r="AM12" s="47">
        <f t="shared" ref="AM12:AM42" si="100">AD12/W12</f>
        <v>0</v>
      </c>
      <c r="AN12" s="47">
        <f t="shared" ref="AN12:AN42" si="101">AE12/W12</f>
        <v>0</v>
      </c>
      <c r="AO12" s="47">
        <f t="shared" ref="AO12:AO42" si="102">AF12/W12</f>
        <v>0</v>
      </c>
      <c r="AP12" s="47">
        <f t="shared" ref="AP12:AP42" si="103">SUM(AG12:AO12)</f>
        <v>7.611221834077686E-2</v>
      </c>
      <c r="AQ12" s="46">
        <f t="shared" ref="AQ12:AQ42" si="104">W12*AP12</f>
        <v>963903.39999999991</v>
      </c>
      <c r="AR12" s="60"/>
    </row>
    <row r="13" spans="1:44" s="44" customFormat="1" ht="30" customHeight="1">
      <c r="A13" s="44">
        <v>8</v>
      </c>
      <c r="B13" s="44" t="s">
        <v>132</v>
      </c>
      <c r="C13" s="44" t="s">
        <v>133</v>
      </c>
      <c r="D13" s="48">
        <v>99137135170010</v>
      </c>
      <c r="E13" s="52" t="s">
        <v>92</v>
      </c>
      <c r="F13" s="44">
        <v>21</v>
      </c>
      <c r="G13" s="44">
        <v>21</v>
      </c>
      <c r="H13" s="44">
        <v>18.73</v>
      </c>
      <c r="I13" s="45">
        <v>0.15</v>
      </c>
      <c r="J13" s="42"/>
      <c r="K13" s="46"/>
      <c r="L13" s="45"/>
      <c r="M13" s="46"/>
      <c r="N13" s="46"/>
      <c r="O13" s="45"/>
      <c r="P13" s="46"/>
      <c r="Q13" s="46"/>
      <c r="R13" s="45"/>
      <c r="S13" s="45"/>
      <c r="T13" s="45"/>
      <c r="U13" s="46">
        <v>4819517</v>
      </c>
      <c r="V13" s="46">
        <v>7844723</v>
      </c>
      <c r="W13" s="46">
        <f t="shared" si="84"/>
        <v>12664240</v>
      </c>
      <c r="X13" s="46">
        <f t="shared" si="85"/>
        <v>722927.54999999993</v>
      </c>
      <c r="Y13" s="46">
        <f t="shared" si="86"/>
        <v>0</v>
      </c>
      <c r="Z13" s="46">
        <f t="shared" si="87"/>
        <v>0</v>
      </c>
      <c r="AA13" s="46">
        <f t="shared" si="88"/>
        <v>0</v>
      </c>
      <c r="AB13" s="46">
        <f t="shared" si="89"/>
        <v>0</v>
      </c>
      <c r="AC13" s="46">
        <f t="shared" si="90"/>
        <v>0</v>
      </c>
      <c r="AD13" s="46">
        <f t="shared" si="91"/>
        <v>0</v>
      </c>
      <c r="AE13" s="46">
        <f t="shared" si="92"/>
        <v>0</v>
      </c>
      <c r="AF13" s="46">
        <f t="shared" si="93"/>
        <v>0</v>
      </c>
      <c r="AG13" s="47">
        <f t="shared" si="94"/>
        <v>5.7084163755582645E-2</v>
      </c>
      <c r="AH13" s="47">
        <f t="shared" si="95"/>
        <v>0</v>
      </c>
      <c r="AI13" s="47">
        <f t="shared" si="96"/>
        <v>0</v>
      </c>
      <c r="AJ13" s="47">
        <f t="shared" si="97"/>
        <v>0</v>
      </c>
      <c r="AK13" s="47">
        <f t="shared" si="98"/>
        <v>0</v>
      </c>
      <c r="AL13" s="47">
        <f t="shared" si="99"/>
        <v>0</v>
      </c>
      <c r="AM13" s="47">
        <f t="shared" si="100"/>
        <v>0</v>
      </c>
      <c r="AN13" s="47">
        <f t="shared" si="101"/>
        <v>0</v>
      </c>
      <c r="AO13" s="47">
        <f t="shared" si="102"/>
        <v>0</v>
      </c>
      <c r="AP13" s="47">
        <f t="shared" si="103"/>
        <v>5.7084163755582645E-2</v>
      </c>
      <c r="AQ13" s="46">
        <f t="shared" si="104"/>
        <v>722927.54999999993</v>
      </c>
      <c r="AR13" s="60"/>
    </row>
    <row r="14" spans="1:44" s="44" customFormat="1" ht="30" customHeight="1">
      <c r="A14" s="44">
        <v>9</v>
      </c>
      <c r="B14" s="44" t="s">
        <v>134</v>
      </c>
      <c r="C14" s="44" t="s">
        <v>135</v>
      </c>
      <c r="D14" s="48">
        <v>99137135170085</v>
      </c>
      <c r="E14" s="52" t="s">
        <v>92</v>
      </c>
      <c r="F14" s="44">
        <v>20</v>
      </c>
      <c r="G14" s="44">
        <v>20</v>
      </c>
      <c r="H14" s="44">
        <v>18.47</v>
      </c>
      <c r="I14" s="45">
        <v>0.1</v>
      </c>
      <c r="J14" s="42"/>
      <c r="K14" s="46"/>
      <c r="L14" s="45"/>
      <c r="M14" s="46"/>
      <c r="N14" s="46"/>
      <c r="O14" s="45"/>
      <c r="P14" s="46"/>
      <c r="Q14" s="46"/>
      <c r="R14" s="45"/>
      <c r="S14" s="45"/>
      <c r="T14" s="45"/>
      <c r="U14" s="46">
        <v>4819517</v>
      </c>
      <c r="V14" s="46">
        <v>7540020</v>
      </c>
      <c r="W14" s="46">
        <f t="shared" si="84"/>
        <v>12359537</v>
      </c>
      <c r="X14" s="46">
        <f t="shared" si="85"/>
        <v>481951.7</v>
      </c>
      <c r="Y14" s="46">
        <f t="shared" si="86"/>
        <v>0</v>
      </c>
      <c r="Z14" s="46">
        <f t="shared" si="87"/>
        <v>0</v>
      </c>
      <c r="AA14" s="46">
        <f t="shared" si="88"/>
        <v>0</v>
      </c>
      <c r="AB14" s="46">
        <f t="shared" si="89"/>
        <v>0</v>
      </c>
      <c r="AC14" s="46">
        <f t="shared" si="90"/>
        <v>0</v>
      </c>
      <c r="AD14" s="46">
        <f t="shared" si="91"/>
        <v>0</v>
      </c>
      <c r="AE14" s="46">
        <f t="shared" si="92"/>
        <v>0</v>
      </c>
      <c r="AF14" s="46">
        <f t="shared" si="93"/>
        <v>0</v>
      </c>
      <c r="AG14" s="47">
        <f t="shared" si="94"/>
        <v>3.8994316696491137E-2</v>
      </c>
      <c r="AH14" s="47">
        <f t="shared" si="95"/>
        <v>0</v>
      </c>
      <c r="AI14" s="47">
        <f t="shared" si="96"/>
        <v>0</v>
      </c>
      <c r="AJ14" s="47">
        <f t="shared" si="97"/>
        <v>0</v>
      </c>
      <c r="AK14" s="47">
        <f t="shared" si="98"/>
        <v>0</v>
      </c>
      <c r="AL14" s="47">
        <f t="shared" si="99"/>
        <v>0</v>
      </c>
      <c r="AM14" s="47">
        <f t="shared" si="100"/>
        <v>0</v>
      </c>
      <c r="AN14" s="47">
        <f t="shared" si="101"/>
        <v>0</v>
      </c>
      <c r="AO14" s="47">
        <f t="shared" si="102"/>
        <v>0</v>
      </c>
      <c r="AP14" s="47">
        <f t="shared" si="103"/>
        <v>3.8994316696491137E-2</v>
      </c>
      <c r="AQ14" s="46">
        <f t="shared" si="104"/>
        <v>481951.69999999995</v>
      </c>
      <c r="AR14" s="60"/>
    </row>
    <row r="15" spans="1:44" s="44" customFormat="1" ht="30" customHeight="1">
      <c r="A15" s="44">
        <v>10</v>
      </c>
      <c r="B15" s="44" t="s">
        <v>136</v>
      </c>
      <c r="C15" s="44" t="s">
        <v>137</v>
      </c>
      <c r="D15" s="48">
        <v>99137135170018</v>
      </c>
      <c r="E15" s="52" t="s">
        <v>138</v>
      </c>
      <c r="F15" s="44">
        <v>19</v>
      </c>
      <c r="G15" s="44">
        <v>19</v>
      </c>
      <c r="H15" s="44">
        <v>18.34</v>
      </c>
      <c r="I15" s="45">
        <v>0.2</v>
      </c>
      <c r="J15" s="42"/>
      <c r="K15" s="46"/>
      <c r="L15" s="45"/>
      <c r="M15" s="46"/>
      <c r="N15" s="46"/>
      <c r="O15" s="45"/>
      <c r="P15" s="46"/>
      <c r="Q15" s="46"/>
      <c r="R15" s="45"/>
      <c r="S15" s="45"/>
      <c r="T15" s="45"/>
      <c r="U15" s="46">
        <v>4819517</v>
      </c>
      <c r="V15" s="46">
        <v>8032705</v>
      </c>
      <c r="W15" s="46">
        <f t="shared" si="84"/>
        <v>12852222</v>
      </c>
      <c r="X15" s="46">
        <f t="shared" si="85"/>
        <v>963903.4</v>
      </c>
      <c r="Y15" s="46">
        <f t="shared" si="86"/>
        <v>0</v>
      </c>
      <c r="Z15" s="46">
        <f t="shared" si="87"/>
        <v>0</v>
      </c>
      <c r="AA15" s="46">
        <f t="shared" si="88"/>
        <v>0</v>
      </c>
      <c r="AB15" s="46">
        <f t="shared" si="89"/>
        <v>0</v>
      </c>
      <c r="AC15" s="46">
        <f t="shared" si="90"/>
        <v>0</v>
      </c>
      <c r="AD15" s="46">
        <f t="shared" si="91"/>
        <v>0</v>
      </c>
      <c r="AE15" s="46">
        <f t="shared" si="92"/>
        <v>0</v>
      </c>
      <c r="AF15" s="46">
        <f t="shared" si="93"/>
        <v>0</v>
      </c>
      <c r="AG15" s="47">
        <f t="shared" si="94"/>
        <v>7.4998969049865472E-2</v>
      </c>
      <c r="AH15" s="47">
        <f t="shared" si="95"/>
        <v>0</v>
      </c>
      <c r="AI15" s="47">
        <f t="shared" si="96"/>
        <v>0</v>
      </c>
      <c r="AJ15" s="47">
        <f t="shared" si="97"/>
        <v>0</v>
      </c>
      <c r="AK15" s="47">
        <f t="shared" si="98"/>
        <v>0</v>
      </c>
      <c r="AL15" s="47">
        <f t="shared" si="99"/>
        <v>0</v>
      </c>
      <c r="AM15" s="47">
        <f t="shared" si="100"/>
        <v>0</v>
      </c>
      <c r="AN15" s="47">
        <f t="shared" si="101"/>
        <v>0</v>
      </c>
      <c r="AO15" s="47">
        <f t="shared" si="102"/>
        <v>0</v>
      </c>
      <c r="AP15" s="47">
        <f t="shared" si="103"/>
        <v>7.4998969049865472E-2</v>
      </c>
      <c r="AQ15" s="46">
        <f t="shared" si="104"/>
        <v>963903.40000000014</v>
      </c>
      <c r="AR15" s="60"/>
    </row>
    <row r="16" spans="1:44" s="44" customFormat="1" ht="30" customHeight="1">
      <c r="A16" s="44">
        <v>11</v>
      </c>
      <c r="B16" s="44" t="s">
        <v>139</v>
      </c>
      <c r="C16" s="44" t="s">
        <v>140</v>
      </c>
      <c r="D16" s="48">
        <v>99137135170105</v>
      </c>
      <c r="E16" s="52" t="s">
        <v>138</v>
      </c>
      <c r="F16" s="44">
        <v>20</v>
      </c>
      <c r="G16" s="44">
        <v>20</v>
      </c>
      <c r="H16" s="44">
        <v>18.3</v>
      </c>
      <c r="I16" s="45">
        <v>0.15</v>
      </c>
      <c r="J16" s="42"/>
      <c r="K16" s="46"/>
      <c r="L16" s="45"/>
      <c r="M16" s="46"/>
      <c r="N16" s="46"/>
      <c r="O16" s="45"/>
      <c r="P16" s="46"/>
      <c r="Q16" s="46"/>
      <c r="R16" s="45"/>
      <c r="S16" s="45"/>
      <c r="T16" s="45"/>
      <c r="U16" s="46">
        <v>4819517</v>
      </c>
      <c r="V16" s="46">
        <v>8094671</v>
      </c>
      <c r="W16" s="46">
        <f t="shared" si="84"/>
        <v>12914188</v>
      </c>
      <c r="X16" s="46">
        <f t="shared" si="85"/>
        <v>722927.54999999993</v>
      </c>
      <c r="Y16" s="46">
        <f t="shared" si="86"/>
        <v>0</v>
      </c>
      <c r="Z16" s="46">
        <f t="shared" si="87"/>
        <v>0</v>
      </c>
      <c r="AA16" s="46">
        <f t="shared" si="88"/>
        <v>0</v>
      </c>
      <c r="AB16" s="46">
        <f t="shared" si="89"/>
        <v>0</v>
      </c>
      <c r="AC16" s="46">
        <f t="shared" si="90"/>
        <v>0</v>
      </c>
      <c r="AD16" s="46">
        <f t="shared" si="91"/>
        <v>0</v>
      </c>
      <c r="AE16" s="46">
        <f t="shared" si="92"/>
        <v>0</v>
      </c>
      <c r="AF16" s="46">
        <f t="shared" si="93"/>
        <v>0</v>
      </c>
      <c r="AG16" s="47">
        <f t="shared" si="94"/>
        <v>5.5979326768357401E-2</v>
      </c>
      <c r="AH16" s="47">
        <f t="shared" si="95"/>
        <v>0</v>
      </c>
      <c r="AI16" s="47">
        <f t="shared" si="96"/>
        <v>0</v>
      </c>
      <c r="AJ16" s="47">
        <f t="shared" si="97"/>
        <v>0</v>
      </c>
      <c r="AK16" s="47">
        <f t="shared" si="98"/>
        <v>0</v>
      </c>
      <c r="AL16" s="47">
        <f t="shared" si="99"/>
        <v>0</v>
      </c>
      <c r="AM16" s="47">
        <f t="shared" si="100"/>
        <v>0</v>
      </c>
      <c r="AN16" s="47">
        <f t="shared" si="101"/>
        <v>0</v>
      </c>
      <c r="AO16" s="47">
        <f t="shared" si="102"/>
        <v>0</v>
      </c>
      <c r="AP16" s="47">
        <f t="shared" si="103"/>
        <v>5.5979326768357401E-2</v>
      </c>
      <c r="AQ16" s="46">
        <f t="shared" si="104"/>
        <v>722927.54999999993</v>
      </c>
      <c r="AR16" s="60"/>
    </row>
    <row r="17" spans="1:44" s="44" customFormat="1" ht="30" customHeight="1">
      <c r="A17" s="44">
        <v>12</v>
      </c>
      <c r="B17" s="44" t="s">
        <v>106</v>
      </c>
      <c r="C17" s="44" t="s">
        <v>141</v>
      </c>
      <c r="D17" s="48">
        <v>99137135170116</v>
      </c>
      <c r="E17" s="52" t="s">
        <v>138</v>
      </c>
      <c r="F17" s="44">
        <v>12</v>
      </c>
      <c r="G17" s="44">
        <v>12</v>
      </c>
      <c r="H17" s="44">
        <v>18.5</v>
      </c>
      <c r="I17" s="45">
        <v>0.1</v>
      </c>
      <c r="J17" s="42"/>
      <c r="K17" s="46"/>
      <c r="L17" s="45"/>
      <c r="M17" s="46"/>
      <c r="N17" s="46"/>
      <c r="O17" s="45"/>
      <c r="P17" s="46"/>
      <c r="Q17" s="46"/>
      <c r="R17" s="45"/>
      <c r="S17" s="45"/>
      <c r="T17" s="45"/>
      <c r="U17" s="46">
        <v>4819517</v>
      </c>
      <c r="V17" s="46">
        <v>5597625</v>
      </c>
      <c r="W17" s="46">
        <f t="shared" si="84"/>
        <v>10417142</v>
      </c>
      <c r="X17" s="46">
        <f t="shared" si="85"/>
        <v>481951.7</v>
      </c>
      <c r="Y17" s="46">
        <f t="shared" si="86"/>
        <v>0</v>
      </c>
      <c r="Z17" s="46">
        <f t="shared" si="87"/>
        <v>0</v>
      </c>
      <c r="AA17" s="46">
        <f t="shared" si="88"/>
        <v>0</v>
      </c>
      <c r="AB17" s="46">
        <f t="shared" si="89"/>
        <v>0</v>
      </c>
      <c r="AC17" s="46">
        <f t="shared" si="90"/>
        <v>0</v>
      </c>
      <c r="AD17" s="46">
        <f t="shared" si="91"/>
        <v>0</v>
      </c>
      <c r="AE17" s="46">
        <f t="shared" si="92"/>
        <v>0</v>
      </c>
      <c r="AF17" s="46">
        <f t="shared" si="93"/>
        <v>0</v>
      </c>
      <c r="AG17" s="47">
        <f t="shared" si="94"/>
        <v>4.626525202401964E-2</v>
      </c>
      <c r="AH17" s="47">
        <f t="shared" si="95"/>
        <v>0</v>
      </c>
      <c r="AI17" s="47">
        <f t="shared" si="96"/>
        <v>0</v>
      </c>
      <c r="AJ17" s="47">
        <f t="shared" si="97"/>
        <v>0</v>
      </c>
      <c r="AK17" s="47">
        <f t="shared" si="98"/>
        <v>0</v>
      </c>
      <c r="AL17" s="47">
        <f t="shared" si="99"/>
        <v>0</v>
      </c>
      <c r="AM17" s="47">
        <f t="shared" si="100"/>
        <v>0</v>
      </c>
      <c r="AN17" s="47">
        <f t="shared" si="101"/>
        <v>0</v>
      </c>
      <c r="AO17" s="47">
        <f t="shared" si="102"/>
        <v>0</v>
      </c>
      <c r="AP17" s="47">
        <f t="shared" si="103"/>
        <v>4.626525202401964E-2</v>
      </c>
      <c r="AQ17" s="46">
        <f t="shared" si="104"/>
        <v>481951.7</v>
      </c>
      <c r="AR17" s="60"/>
    </row>
    <row r="18" spans="1:44" s="44" customFormat="1" ht="30" customHeight="1">
      <c r="A18" s="44">
        <v>13</v>
      </c>
      <c r="B18" s="44" t="s">
        <v>142</v>
      </c>
      <c r="C18" s="44" t="s">
        <v>143</v>
      </c>
      <c r="D18" s="48">
        <v>99137135170024</v>
      </c>
      <c r="E18" s="52" t="s">
        <v>144</v>
      </c>
      <c r="F18" s="44">
        <v>16</v>
      </c>
      <c r="G18" s="44">
        <v>16</v>
      </c>
      <c r="H18" s="44">
        <v>18.78</v>
      </c>
      <c r="I18" s="45">
        <v>0.2</v>
      </c>
      <c r="J18" s="42"/>
      <c r="K18" s="46"/>
      <c r="L18" s="45"/>
      <c r="M18" s="46"/>
      <c r="N18" s="46"/>
      <c r="O18" s="45"/>
      <c r="P18" s="46"/>
      <c r="Q18" s="46"/>
      <c r="R18" s="45"/>
      <c r="S18" s="45"/>
      <c r="T18" s="45"/>
      <c r="U18" s="46">
        <v>4819517</v>
      </c>
      <c r="V18" s="46">
        <v>5661589</v>
      </c>
      <c r="W18" s="46">
        <f t="shared" si="84"/>
        <v>10481106</v>
      </c>
      <c r="X18" s="46">
        <f t="shared" si="85"/>
        <v>963903.4</v>
      </c>
      <c r="Y18" s="46">
        <f t="shared" si="86"/>
        <v>0</v>
      </c>
      <c r="Z18" s="46">
        <f t="shared" si="87"/>
        <v>0</v>
      </c>
      <c r="AA18" s="46">
        <f t="shared" si="88"/>
        <v>0</v>
      </c>
      <c r="AB18" s="46">
        <f t="shared" si="89"/>
        <v>0</v>
      </c>
      <c r="AC18" s="46">
        <f t="shared" si="90"/>
        <v>0</v>
      </c>
      <c r="AD18" s="46">
        <f t="shared" si="91"/>
        <v>0</v>
      </c>
      <c r="AE18" s="46">
        <f t="shared" si="92"/>
        <v>0</v>
      </c>
      <c r="AF18" s="46">
        <f t="shared" si="93"/>
        <v>0</v>
      </c>
      <c r="AG18" s="47">
        <f t="shared" si="94"/>
        <v>9.1965809715119765E-2</v>
      </c>
      <c r="AH18" s="47">
        <f t="shared" si="95"/>
        <v>0</v>
      </c>
      <c r="AI18" s="47">
        <f t="shared" si="96"/>
        <v>0</v>
      </c>
      <c r="AJ18" s="47">
        <f t="shared" si="97"/>
        <v>0</v>
      </c>
      <c r="AK18" s="47">
        <f t="shared" si="98"/>
        <v>0</v>
      </c>
      <c r="AL18" s="47">
        <f t="shared" si="99"/>
        <v>0</v>
      </c>
      <c r="AM18" s="47">
        <f t="shared" si="100"/>
        <v>0</v>
      </c>
      <c r="AN18" s="47">
        <f t="shared" si="101"/>
        <v>0</v>
      </c>
      <c r="AO18" s="47">
        <f t="shared" si="102"/>
        <v>0</v>
      </c>
      <c r="AP18" s="47">
        <f t="shared" si="103"/>
        <v>9.1965809715119765E-2</v>
      </c>
      <c r="AQ18" s="46">
        <f t="shared" si="104"/>
        <v>963903.4</v>
      </c>
      <c r="AR18" s="60"/>
    </row>
    <row r="19" spans="1:44" s="44" customFormat="1" ht="30" customHeight="1">
      <c r="A19" s="44">
        <v>14</v>
      </c>
      <c r="B19" s="44" t="s">
        <v>145</v>
      </c>
      <c r="C19" s="44" t="s">
        <v>146</v>
      </c>
      <c r="D19" s="48">
        <v>99137135170106</v>
      </c>
      <c r="E19" s="52" t="s">
        <v>144</v>
      </c>
      <c r="F19" s="44">
        <v>15</v>
      </c>
      <c r="G19" s="44">
        <v>15</v>
      </c>
      <c r="H19" s="44">
        <v>18.260000000000002</v>
      </c>
      <c r="I19" s="45">
        <v>0.15</v>
      </c>
      <c r="J19" s="42"/>
      <c r="K19" s="46"/>
      <c r="L19" s="45"/>
      <c r="M19" s="46"/>
      <c r="N19" s="46"/>
      <c r="O19" s="45"/>
      <c r="P19" s="46"/>
      <c r="Q19" s="46"/>
      <c r="R19" s="45"/>
      <c r="S19" s="45"/>
      <c r="T19" s="45"/>
      <c r="U19" s="46">
        <v>4819517</v>
      </c>
      <c r="V19" s="46">
        <v>5267753</v>
      </c>
      <c r="W19" s="46">
        <f t="shared" si="84"/>
        <v>10087270</v>
      </c>
      <c r="X19" s="46">
        <f t="shared" si="85"/>
        <v>722927.54999999993</v>
      </c>
      <c r="Y19" s="46">
        <f t="shared" si="86"/>
        <v>0</v>
      </c>
      <c r="Z19" s="46">
        <f t="shared" si="87"/>
        <v>0</v>
      </c>
      <c r="AA19" s="46">
        <f t="shared" si="88"/>
        <v>0</v>
      </c>
      <c r="AB19" s="46">
        <f t="shared" si="89"/>
        <v>0</v>
      </c>
      <c r="AC19" s="46">
        <f t="shared" si="90"/>
        <v>0</v>
      </c>
      <c r="AD19" s="46">
        <f t="shared" si="91"/>
        <v>0</v>
      </c>
      <c r="AE19" s="46">
        <f t="shared" si="92"/>
        <v>0</v>
      </c>
      <c r="AF19" s="46">
        <f t="shared" si="93"/>
        <v>0</v>
      </c>
      <c r="AG19" s="47">
        <f t="shared" si="94"/>
        <v>7.1667314347687722E-2</v>
      </c>
      <c r="AH19" s="47">
        <f t="shared" si="95"/>
        <v>0</v>
      </c>
      <c r="AI19" s="47">
        <f t="shared" si="96"/>
        <v>0</v>
      </c>
      <c r="AJ19" s="47">
        <f t="shared" si="97"/>
        <v>0</v>
      </c>
      <c r="AK19" s="47">
        <f t="shared" si="98"/>
        <v>0</v>
      </c>
      <c r="AL19" s="47">
        <f t="shared" si="99"/>
        <v>0</v>
      </c>
      <c r="AM19" s="47">
        <f t="shared" si="100"/>
        <v>0</v>
      </c>
      <c r="AN19" s="47">
        <f t="shared" si="101"/>
        <v>0</v>
      </c>
      <c r="AO19" s="47">
        <f t="shared" si="102"/>
        <v>0</v>
      </c>
      <c r="AP19" s="47">
        <f t="shared" si="103"/>
        <v>7.1667314347687722E-2</v>
      </c>
      <c r="AQ19" s="46">
        <f t="shared" si="104"/>
        <v>722927.54999999993</v>
      </c>
      <c r="AR19" s="60"/>
    </row>
    <row r="20" spans="1:44" s="44" customFormat="1" ht="30" customHeight="1">
      <c r="A20" s="44">
        <v>15</v>
      </c>
      <c r="B20" s="44" t="s">
        <v>106</v>
      </c>
      <c r="C20" s="44" t="s">
        <v>147</v>
      </c>
      <c r="D20" s="48">
        <v>99137135170057</v>
      </c>
      <c r="E20" s="52" t="s">
        <v>144</v>
      </c>
      <c r="F20" s="44">
        <v>15</v>
      </c>
      <c r="G20" s="44">
        <v>15</v>
      </c>
      <c r="H20" s="44">
        <v>18.059999999999999</v>
      </c>
      <c r="I20" s="45">
        <v>0.1</v>
      </c>
      <c r="J20" s="42"/>
      <c r="K20" s="46"/>
      <c r="L20" s="45"/>
      <c r="M20" s="46"/>
      <c r="N20" s="46"/>
      <c r="O20" s="45"/>
      <c r="P20" s="46"/>
      <c r="Q20" s="46"/>
      <c r="R20" s="45"/>
      <c r="S20" s="45"/>
      <c r="T20" s="45"/>
      <c r="U20" s="46">
        <v>4819517</v>
      </c>
      <c r="V20" s="46">
        <v>7545299</v>
      </c>
      <c r="W20" s="46">
        <f t="shared" si="84"/>
        <v>12364816</v>
      </c>
      <c r="X20" s="46">
        <f t="shared" si="85"/>
        <v>481951.7</v>
      </c>
      <c r="Y20" s="46">
        <f t="shared" si="86"/>
        <v>0</v>
      </c>
      <c r="Z20" s="46">
        <f t="shared" si="87"/>
        <v>0</v>
      </c>
      <c r="AA20" s="46">
        <f t="shared" si="88"/>
        <v>0</v>
      </c>
      <c r="AB20" s="46">
        <f t="shared" si="89"/>
        <v>0</v>
      </c>
      <c r="AC20" s="46">
        <f t="shared" si="90"/>
        <v>0</v>
      </c>
      <c r="AD20" s="46">
        <f t="shared" si="91"/>
        <v>0</v>
      </c>
      <c r="AE20" s="46">
        <f t="shared" si="92"/>
        <v>0</v>
      </c>
      <c r="AF20" s="46">
        <f t="shared" si="93"/>
        <v>0</v>
      </c>
      <c r="AG20" s="47">
        <f t="shared" si="94"/>
        <v>3.8977668571857436E-2</v>
      </c>
      <c r="AH20" s="47">
        <f t="shared" si="95"/>
        <v>0</v>
      </c>
      <c r="AI20" s="47">
        <f t="shared" si="96"/>
        <v>0</v>
      </c>
      <c r="AJ20" s="47">
        <f t="shared" si="97"/>
        <v>0</v>
      </c>
      <c r="AK20" s="47">
        <f t="shared" si="98"/>
        <v>0</v>
      </c>
      <c r="AL20" s="47">
        <f t="shared" si="99"/>
        <v>0</v>
      </c>
      <c r="AM20" s="47">
        <f t="shared" si="100"/>
        <v>0</v>
      </c>
      <c r="AN20" s="47">
        <f t="shared" si="101"/>
        <v>0</v>
      </c>
      <c r="AO20" s="47">
        <f t="shared" si="102"/>
        <v>0</v>
      </c>
      <c r="AP20" s="47">
        <f t="shared" si="103"/>
        <v>3.8977668571857436E-2</v>
      </c>
      <c r="AQ20" s="46">
        <f t="shared" si="104"/>
        <v>481951.69999999995</v>
      </c>
      <c r="AR20" s="60"/>
    </row>
    <row r="21" spans="1:44" s="44" customFormat="1" ht="30" customHeight="1">
      <c r="A21" s="44">
        <v>16</v>
      </c>
      <c r="B21" s="44" t="s">
        <v>148</v>
      </c>
      <c r="C21" s="44" t="s">
        <v>149</v>
      </c>
      <c r="D21" s="48">
        <v>99137135170117</v>
      </c>
      <c r="E21" s="52" t="s">
        <v>120</v>
      </c>
      <c r="F21" s="44">
        <v>19</v>
      </c>
      <c r="G21" s="44">
        <v>19</v>
      </c>
      <c r="H21" s="44">
        <v>17.23</v>
      </c>
      <c r="I21" s="45">
        <v>0.2</v>
      </c>
      <c r="J21" s="42"/>
      <c r="K21" s="46"/>
      <c r="L21" s="45"/>
      <c r="M21" s="46"/>
      <c r="N21" s="46"/>
      <c r="O21" s="45"/>
      <c r="P21" s="46"/>
      <c r="Q21" s="46"/>
      <c r="R21" s="45"/>
      <c r="S21" s="45"/>
      <c r="T21" s="45"/>
      <c r="U21" s="46">
        <v>4819517</v>
      </c>
      <c r="V21" s="46">
        <v>6867920</v>
      </c>
      <c r="W21" s="46">
        <f t="shared" si="84"/>
        <v>11687437</v>
      </c>
      <c r="X21" s="46">
        <f t="shared" si="85"/>
        <v>963903.4</v>
      </c>
      <c r="Y21" s="46">
        <f t="shared" si="86"/>
        <v>0</v>
      </c>
      <c r="Z21" s="46">
        <f t="shared" si="87"/>
        <v>0</v>
      </c>
      <c r="AA21" s="46">
        <f t="shared" si="88"/>
        <v>0</v>
      </c>
      <c r="AB21" s="46">
        <f t="shared" si="89"/>
        <v>0</v>
      </c>
      <c r="AC21" s="46">
        <f t="shared" si="90"/>
        <v>0</v>
      </c>
      <c r="AD21" s="46">
        <f t="shared" si="91"/>
        <v>0</v>
      </c>
      <c r="AE21" s="46">
        <f t="shared" si="92"/>
        <v>0</v>
      </c>
      <c r="AF21" s="46">
        <f t="shared" si="93"/>
        <v>0</v>
      </c>
      <c r="AG21" s="47">
        <f t="shared" si="94"/>
        <v>8.2473462744654794E-2</v>
      </c>
      <c r="AH21" s="47">
        <f t="shared" si="95"/>
        <v>0</v>
      </c>
      <c r="AI21" s="47">
        <f t="shared" si="96"/>
        <v>0</v>
      </c>
      <c r="AJ21" s="47">
        <f t="shared" si="97"/>
        <v>0</v>
      </c>
      <c r="AK21" s="47">
        <f t="shared" si="98"/>
        <v>0</v>
      </c>
      <c r="AL21" s="47">
        <f t="shared" si="99"/>
        <v>0</v>
      </c>
      <c r="AM21" s="47">
        <f t="shared" si="100"/>
        <v>0</v>
      </c>
      <c r="AN21" s="47">
        <f t="shared" si="101"/>
        <v>0</v>
      </c>
      <c r="AO21" s="47">
        <f t="shared" si="102"/>
        <v>0</v>
      </c>
      <c r="AP21" s="47">
        <f t="shared" si="103"/>
        <v>8.2473462744654794E-2</v>
      </c>
      <c r="AQ21" s="46">
        <f t="shared" si="104"/>
        <v>963903.4</v>
      </c>
      <c r="AR21" s="60"/>
    </row>
    <row r="22" spans="1:44" s="44" customFormat="1" ht="30" customHeight="1">
      <c r="A22" s="44">
        <v>17</v>
      </c>
      <c r="B22" s="44" t="s">
        <v>150</v>
      </c>
      <c r="C22" s="44" t="s">
        <v>151</v>
      </c>
      <c r="D22" s="48">
        <v>99137135170013</v>
      </c>
      <c r="E22" s="52" t="s">
        <v>120</v>
      </c>
      <c r="F22" s="44">
        <v>19</v>
      </c>
      <c r="G22" s="44">
        <v>19</v>
      </c>
      <c r="H22" s="44">
        <v>17.23</v>
      </c>
      <c r="I22" s="45">
        <v>0.15</v>
      </c>
      <c r="J22" s="42"/>
      <c r="K22" s="46"/>
      <c r="L22" s="45"/>
      <c r="M22" s="46"/>
      <c r="N22" s="46"/>
      <c r="O22" s="45"/>
      <c r="P22" s="46"/>
      <c r="Q22" s="46"/>
      <c r="R22" s="45"/>
      <c r="S22" s="45"/>
      <c r="T22" s="45"/>
      <c r="U22" s="46">
        <v>4819517</v>
      </c>
      <c r="V22" s="46">
        <v>8126210</v>
      </c>
      <c r="W22" s="46">
        <f t="shared" si="84"/>
        <v>12945727</v>
      </c>
      <c r="X22" s="46">
        <f t="shared" si="85"/>
        <v>722927.54999999993</v>
      </c>
      <c r="Y22" s="46">
        <f t="shared" si="86"/>
        <v>0</v>
      </c>
      <c r="Z22" s="46">
        <f t="shared" si="87"/>
        <v>0</v>
      </c>
      <c r="AA22" s="46">
        <f t="shared" si="88"/>
        <v>0</v>
      </c>
      <c r="AB22" s="46">
        <f t="shared" si="89"/>
        <v>0</v>
      </c>
      <c r="AC22" s="46">
        <f t="shared" si="90"/>
        <v>0</v>
      </c>
      <c r="AD22" s="46">
        <f t="shared" si="91"/>
        <v>0</v>
      </c>
      <c r="AE22" s="46">
        <f t="shared" si="92"/>
        <v>0</v>
      </c>
      <c r="AF22" s="46">
        <f t="shared" si="93"/>
        <v>0</v>
      </c>
      <c r="AG22" s="47">
        <f t="shared" si="94"/>
        <v>5.5842947252016044E-2</v>
      </c>
      <c r="AH22" s="47">
        <f t="shared" si="95"/>
        <v>0</v>
      </c>
      <c r="AI22" s="47">
        <f t="shared" si="96"/>
        <v>0</v>
      </c>
      <c r="AJ22" s="47">
        <f t="shared" si="97"/>
        <v>0</v>
      </c>
      <c r="AK22" s="47">
        <f t="shared" si="98"/>
        <v>0</v>
      </c>
      <c r="AL22" s="47">
        <f t="shared" si="99"/>
        <v>0</v>
      </c>
      <c r="AM22" s="47">
        <f t="shared" si="100"/>
        <v>0</v>
      </c>
      <c r="AN22" s="47">
        <f t="shared" si="101"/>
        <v>0</v>
      </c>
      <c r="AO22" s="47">
        <f t="shared" si="102"/>
        <v>0</v>
      </c>
      <c r="AP22" s="47">
        <f t="shared" si="103"/>
        <v>5.5842947252016044E-2</v>
      </c>
      <c r="AQ22" s="46">
        <f t="shared" si="104"/>
        <v>722927.54999999993</v>
      </c>
      <c r="AR22" s="60"/>
    </row>
    <row r="23" spans="1:44" s="44" customFormat="1" ht="30" customHeight="1">
      <c r="A23" s="44">
        <v>18</v>
      </c>
      <c r="B23" s="44" t="s">
        <v>152</v>
      </c>
      <c r="C23" s="44" t="s">
        <v>153</v>
      </c>
      <c r="D23" s="48">
        <v>99137135170052</v>
      </c>
      <c r="E23" s="52" t="s">
        <v>120</v>
      </c>
      <c r="F23" s="44">
        <v>16</v>
      </c>
      <c r="G23" s="44">
        <v>16</v>
      </c>
      <c r="H23" s="44">
        <v>17.53</v>
      </c>
      <c r="I23" s="45">
        <v>0.1</v>
      </c>
      <c r="J23" s="42"/>
      <c r="K23" s="46"/>
      <c r="L23" s="45"/>
      <c r="M23" s="46"/>
      <c r="N23" s="46"/>
      <c r="O23" s="45"/>
      <c r="P23" s="46"/>
      <c r="Q23" s="46"/>
      <c r="R23" s="45"/>
      <c r="S23" s="45"/>
      <c r="T23" s="45"/>
      <c r="U23" s="46">
        <v>4819517</v>
      </c>
      <c r="V23" s="46">
        <v>5485931</v>
      </c>
      <c r="W23" s="46">
        <f t="shared" si="84"/>
        <v>10305448</v>
      </c>
      <c r="X23" s="46">
        <f t="shared" si="85"/>
        <v>481951.7</v>
      </c>
      <c r="Y23" s="46">
        <f t="shared" si="86"/>
        <v>0</v>
      </c>
      <c r="Z23" s="46">
        <f t="shared" si="87"/>
        <v>0</v>
      </c>
      <c r="AA23" s="46">
        <f t="shared" si="88"/>
        <v>0</v>
      </c>
      <c r="AB23" s="46">
        <f t="shared" si="89"/>
        <v>0</v>
      </c>
      <c r="AC23" s="46">
        <f t="shared" si="90"/>
        <v>0</v>
      </c>
      <c r="AD23" s="46">
        <f t="shared" si="91"/>
        <v>0</v>
      </c>
      <c r="AE23" s="46">
        <f t="shared" si="92"/>
        <v>0</v>
      </c>
      <c r="AF23" s="46">
        <f t="shared" si="93"/>
        <v>0</v>
      </c>
      <c r="AG23" s="47">
        <f t="shared" si="94"/>
        <v>4.6766690783360411E-2</v>
      </c>
      <c r="AH23" s="47">
        <f t="shared" si="95"/>
        <v>0</v>
      </c>
      <c r="AI23" s="47">
        <f t="shared" si="96"/>
        <v>0</v>
      </c>
      <c r="AJ23" s="47">
        <f t="shared" si="97"/>
        <v>0</v>
      </c>
      <c r="AK23" s="47">
        <f t="shared" si="98"/>
        <v>0</v>
      </c>
      <c r="AL23" s="47">
        <f t="shared" si="99"/>
        <v>0</v>
      </c>
      <c r="AM23" s="47">
        <f t="shared" si="100"/>
        <v>0</v>
      </c>
      <c r="AN23" s="47">
        <f t="shared" si="101"/>
        <v>0</v>
      </c>
      <c r="AO23" s="47">
        <f t="shared" si="102"/>
        <v>0</v>
      </c>
      <c r="AP23" s="47">
        <f t="shared" si="103"/>
        <v>4.6766690783360411E-2</v>
      </c>
      <c r="AQ23" s="46">
        <f t="shared" si="104"/>
        <v>481951.69999999995</v>
      </c>
      <c r="AR23" s="60"/>
    </row>
    <row r="24" spans="1:44" s="44" customFormat="1" ht="30" customHeight="1">
      <c r="A24" s="44">
        <v>19</v>
      </c>
      <c r="B24" s="44" t="s">
        <v>116</v>
      </c>
      <c r="C24" s="44" t="s">
        <v>154</v>
      </c>
      <c r="D24" s="48">
        <v>99137135170004</v>
      </c>
      <c r="E24" s="52" t="s">
        <v>113</v>
      </c>
      <c r="F24" s="44">
        <v>19</v>
      </c>
      <c r="G24" s="44">
        <v>19</v>
      </c>
      <c r="H24" s="44">
        <v>18.86</v>
      </c>
      <c r="I24" s="45">
        <v>0.2</v>
      </c>
      <c r="J24" s="57" t="s">
        <v>114</v>
      </c>
      <c r="K24" s="46">
        <v>668828</v>
      </c>
      <c r="L24" s="45">
        <v>0.1</v>
      </c>
      <c r="M24" s="46"/>
      <c r="N24" s="46"/>
      <c r="O24" s="45"/>
      <c r="P24" s="46"/>
      <c r="Q24" s="46"/>
      <c r="R24" s="45"/>
      <c r="S24" s="45"/>
      <c r="T24" s="45"/>
      <c r="U24" s="46">
        <v>4819517</v>
      </c>
      <c r="V24" s="46">
        <v>7339436</v>
      </c>
      <c r="W24" s="46">
        <f t="shared" si="84"/>
        <v>12158953</v>
      </c>
      <c r="X24" s="46">
        <f t="shared" si="85"/>
        <v>963903.4</v>
      </c>
      <c r="Y24" s="46">
        <f t="shared" si="86"/>
        <v>668828</v>
      </c>
      <c r="Z24" s="46">
        <f t="shared" si="87"/>
        <v>481951.7</v>
      </c>
      <c r="AA24" s="46">
        <f t="shared" si="88"/>
        <v>0</v>
      </c>
      <c r="AB24" s="46">
        <f t="shared" si="89"/>
        <v>0</v>
      </c>
      <c r="AC24" s="46">
        <f t="shared" si="90"/>
        <v>0</v>
      </c>
      <c r="AD24" s="46">
        <f t="shared" si="91"/>
        <v>0</v>
      </c>
      <c r="AE24" s="46">
        <f t="shared" si="92"/>
        <v>0</v>
      </c>
      <c r="AF24" s="46">
        <f t="shared" si="93"/>
        <v>0</v>
      </c>
      <c r="AG24" s="47">
        <f t="shared" si="94"/>
        <v>7.9275197461491961E-2</v>
      </c>
      <c r="AH24" s="47">
        <f t="shared" si="95"/>
        <v>5.5007038846190126E-2</v>
      </c>
      <c r="AI24" s="47">
        <f t="shared" si="96"/>
        <v>3.9637598730745981E-2</v>
      </c>
      <c r="AJ24" s="47">
        <f t="shared" si="97"/>
        <v>0</v>
      </c>
      <c r="AK24" s="47">
        <f t="shared" si="98"/>
        <v>0</v>
      </c>
      <c r="AL24" s="47">
        <f t="shared" si="99"/>
        <v>0</v>
      </c>
      <c r="AM24" s="47">
        <f t="shared" si="100"/>
        <v>0</v>
      </c>
      <c r="AN24" s="47">
        <f t="shared" si="101"/>
        <v>0</v>
      </c>
      <c r="AO24" s="47">
        <f t="shared" si="102"/>
        <v>0</v>
      </c>
      <c r="AP24" s="47">
        <f t="shared" si="103"/>
        <v>0.17391983503842809</v>
      </c>
      <c r="AQ24" s="46">
        <f t="shared" si="104"/>
        <v>2114683.1000000006</v>
      </c>
      <c r="AR24" s="60"/>
    </row>
    <row r="25" spans="1:44" s="44" customFormat="1" ht="30" customHeight="1">
      <c r="A25" s="44">
        <v>20</v>
      </c>
      <c r="B25" s="44" t="s">
        <v>150</v>
      </c>
      <c r="C25" s="44" t="s">
        <v>155</v>
      </c>
      <c r="D25" s="48">
        <v>99137135170054</v>
      </c>
      <c r="E25" s="52" t="s">
        <v>113</v>
      </c>
      <c r="F25" s="44">
        <v>18</v>
      </c>
      <c r="G25" s="44">
        <v>18</v>
      </c>
      <c r="H25" s="44">
        <v>18.5</v>
      </c>
      <c r="I25" s="45">
        <v>0.15</v>
      </c>
      <c r="J25" s="42"/>
      <c r="K25" s="46"/>
      <c r="L25" s="45"/>
      <c r="M25" s="46"/>
      <c r="N25" s="46"/>
      <c r="O25" s="45"/>
      <c r="P25" s="46"/>
      <c r="Q25" s="46"/>
      <c r="R25" s="45"/>
      <c r="S25" s="45"/>
      <c r="T25" s="45"/>
      <c r="U25" s="46">
        <v>4819517</v>
      </c>
      <c r="V25" s="46">
        <v>6791996</v>
      </c>
      <c r="W25" s="46">
        <f t="shared" si="84"/>
        <v>11611513</v>
      </c>
      <c r="X25" s="46">
        <f t="shared" si="85"/>
        <v>722927.54999999993</v>
      </c>
      <c r="Y25" s="46">
        <f t="shared" si="86"/>
        <v>0</v>
      </c>
      <c r="Z25" s="46">
        <f t="shared" si="87"/>
        <v>0</v>
      </c>
      <c r="AA25" s="46">
        <f t="shared" si="88"/>
        <v>0</v>
      </c>
      <c r="AB25" s="46">
        <f t="shared" si="89"/>
        <v>0</v>
      </c>
      <c r="AC25" s="46">
        <f t="shared" si="90"/>
        <v>0</v>
      </c>
      <c r="AD25" s="46">
        <f t="shared" si="91"/>
        <v>0</v>
      </c>
      <c r="AE25" s="46">
        <f t="shared" si="92"/>
        <v>0</v>
      </c>
      <c r="AF25" s="46">
        <f t="shared" si="93"/>
        <v>0</v>
      </c>
      <c r="AG25" s="47">
        <f t="shared" si="94"/>
        <v>6.2259547915934806E-2</v>
      </c>
      <c r="AH25" s="47">
        <f t="shared" si="95"/>
        <v>0</v>
      </c>
      <c r="AI25" s="47">
        <f t="shared" si="96"/>
        <v>0</v>
      </c>
      <c r="AJ25" s="47">
        <f t="shared" si="97"/>
        <v>0</v>
      </c>
      <c r="AK25" s="47">
        <f t="shared" si="98"/>
        <v>0</v>
      </c>
      <c r="AL25" s="47">
        <f t="shared" si="99"/>
        <v>0</v>
      </c>
      <c r="AM25" s="47">
        <f t="shared" si="100"/>
        <v>0</v>
      </c>
      <c r="AN25" s="47">
        <f t="shared" si="101"/>
        <v>0</v>
      </c>
      <c r="AO25" s="47">
        <f t="shared" si="102"/>
        <v>0</v>
      </c>
      <c r="AP25" s="47">
        <f t="shared" si="103"/>
        <v>6.2259547915934806E-2</v>
      </c>
      <c r="AQ25" s="46">
        <f t="shared" si="104"/>
        <v>722927.54999999993</v>
      </c>
      <c r="AR25" s="60"/>
    </row>
    <row r="26" spans="1:44" s="44" customFormat="1" ht="30" customHeight="1">
      <c r="A26" s="44">
        <v>21</v>
      </c>
      <c r="B26" s="44" t="s">
        <v>156</v>
      </c>
      <c r="C26" s="44" t="s">
        <v>157</v>
      </c>
      <c r="D26" s="48">
        <v>99137135170016</v>
      </c>
      <c r="E26" s="52" t="s">
        <v>113</v>
      </c>
      <c r="F26" s="44">
        <v>19</v>
      </c>
      <c r="G26" s="44">
        <v>19</v>
      </c>
      <c r="H26" s="44">
        <v>18.39</v>
      </c>
      <c r="I26" s="45">
        <v>0.1</v>
      </c>
      <c r="J26" s="42"/>
      <c r="K26" s="46"/>
      <c r="L26" s="45"/>
      <c r="M26" s="46"/>
      <c r="N26" s="46"/>
      <c r="O26" s="45"/>
      <c r="P26" s="46"/>
      <c r="Q26" s="46"/>
      <c r="R26" s="45"/>
      <c r="S26" s="45"/>
      <c r="T26" s="45"/>
      <c r="U26" s="46">
        <v>4819517</v>
      </c>
      <c r="V26" s="46">
        <v>7339436</v>
      </c>
      <c r="W26" s="46">
        <f t="shared" si="84"/>
        <v>12158953</v>
      </c>
      <c r="X26" s="46">
        <f t="shared" si="85"/>
        <v>481951.7</v>
      </c>
      <c r="Y26" s="46">
        <f t="shared" si="86"/>
        <v>0</v>
      </c>
      <c r="Z26" s="46">
        <f t="shared" si="87"/>
        <v>0</v>
      </c>
      <c r="AA26" s="46">
        <f t="shared" si="88"/>
        <v>0</v>
      </c>
      <c r="AB26" s="46">
        <f t="shared" si="89"/>
        <v>0</v>
      </c>
      <c r="AC26" s="46">
        <f t="shared" si="90"/>
        <v>0</v>
      </c>
      <c r="AD26" s="46">
        <f t="shared" si="91"/>
        <v>0</v>
      </c>
      <c r="AE26" s="46">
        <f t="shared" si="92"/>
        <v>0</v>
      </c>
      <c r="AF26" s="46">
        <f t="shared" si="93"/>
        <v>0</v>
      </c>
      <c r="AG26" s="47">
        <f t="shared" si="94"/>
        <v>3.9637598730745981E-2</v>
      </c>
      <c r="AH26" s="47">
        <f t="shared" si="95"/>
        <v>0</v>
      </c>
      <c r="AI26" s="47">
        <f t="shared" si="96"/>
        <v>0</v>
      </c>
      <c r="AJ26" s="47">
        <f t="shared" si="97"/>
        <v>0</v>
      </c>
      <c r="AK26" s="47">
        <f t="shared" si="98"/>
        <v>0</v>
      </c>
      <c r="AL26" s="47">
        <f t="shared" si="99"/>
        <v>0</v>
      </c>
      <c r="AM26" s="47">
        <f t="shared" si="100"/>
        <v>0</v>
      </c>
      <c r="AN26" s="47">
        <f t="shared" si="101"/>
        <v>0</v>
      </c>
      <c r="AO26" s="47">
        <f t="shared" si="102"/>
        <v>0</v>
      </c>
      <c r="AP26" s="47">
        <f t="shared" si="103"/>
        <v>3.9637598730745981E-2</v>
      </c>
      <c r="AQ26" s="46">
        <f t="shared" si="104"/>
        <v>481951.7</v>
      </c>
      <c r="AR26" s="60"/>
    </row>
    <row r="27" spans="1:44" s="44" customFormat="1" ht="30" customHeight="1">
      <c r="A27" s="44">
        <v>22</v>
      </c>
      <c r="B27" s="44" t="s">
        <v>158</v>
      </c>
      <c r="C27" s="44" t="s">
        <v>159</v>
      </c>
      <c r="D27" s="48">
        <v>99137135170021</v>
      </c>
      <c r="E27" s="52" t="s">
        <v>127</v>
      </c>
      <c r="F27" s="44">
        <v>23</v>
      </c>
      <c r="G27" s="44">
        <v>23</v>
      </c>
      <c r="H27" s="44">
        <v>17.32</v>
      </c>
      <c r="I27" s="45">
        <v>0.2</v>
      </c>
      <c r="J27" s="42"/>
      <c r="K27" s="46"/>
      <c r="L27" s="45"/>
      <c r="M27" s="46"/>
      <c r="N27" s="46"/>
      <c r="O27" s="45"/>
      <c r="P27" s="46"/>
      <c r="Q27" s="46"/>
      <c r="R27" s="45"/>
      <c r="S27" s="45"/>
      <c r="T27" s="45"/>
      <c r="U27" s="46">
        <v>4819517</v>
      </c>
      <c r="V27" s="46">
        <v>7406308</v>
      </c>
      <c r="W27" s="46">
        <f t="shared" si="84"/>
        <v>12225825</v>
      </c>
      <c r="X27" s="46">
        <f t="shared" si="85"/>
        <v>963903.4</v>
      </c>
      <c r="Y27" s="46">
        <f t="shared" si="86"/>
        <v>0</v>
      </c>
      <c r="Z27" s="46">
        <f t="shared" si="87"/>
        <v>0</v>
      </c>
      <c r="AA27" s="46">
        <f t="shared" si="88"/>
        <v>0</v>
      </c>
      <c r="AB27" s="46">
        <f t="shared" si="89"/>
        <v>0</v>
      </c>
      <c r="AC27" s="46">
        <f t="shared" si="90"/>
        <v>0</v>
      </c>
      <c r="AD27" s="46">
        <f t="shared" si="91"/>
        <v>0</v>
      </c>
      <c r="AE27" s="46">
        <f t="shared" si="92"/>
        <v>0</v>
      </c>
      <c r="AF27" s="46">
        <f t="shared" si="93"/>
        <v>0</v>
      </c>
      <c r="AG27" s="47">
        <f t="shared" si="94"/>
        <v>7.8841583287835387E-2</v>
      </c>
      <c r="AH27" s="47">
        <f t="shared" si="95"/>
        <v>0</v>
      </c>
      <c r="AI27" s="47">
        <f t="shared" si="96"/>
        <v>0</v>
      </c>
      <c r="AJ27" s="47">
        <f t="shared" si="97"/>
        <v>0</v>
      </c>
      <c r="AK27" s="47">
        <f t="shared" si="98"/>
        <v>0</v>
      </c>
      <c r="AL27" s="47">
        <f t="shared" si="99"/>
        <v>0</v>
      </c>
      <c r="AM27" s="47">
        <f t="shared" si="100"/>
        <v>0</v>
      </c>
      <c r="AN27" s="47">
        <f t="shared" si="101"/>
        <v>0</v>
      </c>
      <c r="AO27" s="47">
        <f t="shared" si="102"/>
        <v>0</v>
      </c>
      <c r="AP27" s="47">
        <f t="shared" si="103"/>
        <v>7.8841583287835387E-2</v>
      </c>
      <c r="AQ27" s="46">
        <f t="shared" si="104"/>
        <v>963903.4</v>
      </c>
      <c r="AR27" s="60"/>
    </row>
    <row r="28" spans="1:44" s="44" customFormat="1" ht="30" customHeight="1">
      <c r="A28" s="44">
        <v>23</v>
      </c>
      <c r="B28" s="44" t="s">
        <v>129</v>
      </c>
      <c r="C28" s="44" t="s">
        <v>160</v>
      </c>
      <c r="D28" s="48">
        <v>99137135170023</v>
      </c>
      <c r="E28" s="52" t="s">
        <v>127</v>
      </c>
      <c r="F28" s="44">
        <v>20</v>
      </c>
      <c r="G28" s="44">
        <v>20</v>
      </c>
      <c r="H28" s="44">
        <v>17</v>
      </c>
      <c r="I28" s="45">
        <v>0.15</v>
      </c>
      <c r="J28" s="57" t="s">
        <v>128</v>
      </c>
      <c r="K28" s="46">
        <v>609406</v>
      </c>
      <c r="L28" s="45"/>
      <c r="M28" s="46"/>
      <c r="N28" s="46"/>
      <c r="O28" s="45"/>
      <c r="P28" s="46"/>
      <c r="Q28" s="46"/>
      <c r="R28" s="45"/>
      <c r="S28" s="45"/>
      <c r="T28" s="45"/>
      <c r="U28" s="46">
        <v>4819517</v>
      </c>
      <c r="V28" s="46">
        <v>6403066</v>
      </c>
      <c r="W28" s="46">
        <f t="shared" si="84"/>
        <v>11222583</v>
      </c>
      <c r="X28" s="46">
        <f t="shared" si="85"/>
        <v>722927.54999999993</v>
      </c>
      <c r="Y28" s="46">
        <f t="shared" si="86"/>
        <v>609406</v>
      </c>
      <c r="Z28" s="46">
        <f t="shared" si="87"/>
        <v>0</v>
      </c>
      <c r="AA28" s="46">
        <f t="shared" si="88"/>
        <v>0</v>
      </c>
      <c r="AB28" s="46">
        <f t="shared" si="89"/>
        <v>0</v>
      </c>
      <c r="AC28" s="46">
        <f t="shared" si="90"/>
        <v>0</v>
      </c>
      <c r="AD28" s="46">
        <f t="shared" si="91"/>
        <v>0</v>
      </c>
      <c r="AE28" s="46">
        <f t="shared" si="92"/>
        <v>0</v>
      </c>
      <c r="AF28" s="46">
        <f t="shared" si="93"/>
        <v>0</v>
      </c>
      <c r="AG28" s="47">
        <f t="shared" si="94"/>
        <v>6.4417215715847229E-2</v>
      </c>
      <c r="AH28" s="47">
        <f t="shared" si="95"/>
        <v>5.4301759229581997E-2</v>
      </c>
      <c r="AI28" s="47">
        <f t="shared" si="96"/>
        <v>0</v>
      </c>
      <c r="AJ28" s="47">
        <f t="shared" si="97"/>
        <v>0</v>
      </c>
      <c r="AK28" s="47">
        <f t="shared" si="98"/>
        <v>0</v>
      </c>
      <c r="AL28" s="47">
        <f t="shared" si="99"/>
        <v>0</v>
      </c>
      <c r="AM28" s="47">
        <f t="shared" si="100"/>
        <v>0</v>
      </c>
      <c r="AN28" s="47">
        <f t="shared" si="101"/>
        <v>0</v>
      </c>
      <c r="AO28" s="47">
        <f t="shared" si="102"/>
        <v>0</v>
      </c>
      <c r="AP28" s="47">
        <f t="shared" si="103"/>
        <v>0.11871897494542923</v>
      </c>
      <c r="AQ28" s="46">
        <f t="shared" si="104"/>
        <v>1332333.55</v>
      </c>
      <c r="AR28" s="60"/>
    </row>
    <row r="29" spans="1:44" s="44" customFormat="1" ht="30" customHeight="1">
      <c r="A29" s="44">
        <v>24</v>
      </c>
      <c r="B29" s="44" t="s">
        <v>161</v>
      </c>
      <c r="C29" s="44" t="s">
        <v>162</v>
      </c>
      <c r="D29" s="48">
        <v>99137135190022</v>
      </c>
      <c r="E29" s="52" t="s">
        <v>12</v>
      </c>
      <c r="F29" s="44">
        <v>20</v>
      </c>
      <c r="G29" s="44">
        <v>20</v>
      </c>
      <c r="H29" s="44">
        <v>19.64</v>
      </c>
      <c r="I29" s="45">
        <v>0.2</v>
      </c>
      <c r="J29" s="42"/>
      <c r="K29" s="46"/>
      <c r="L29" s="45"/>
      <c r="M29" s="46"/>
      <c r="N29" s="46"/>
      <c r="O29" s="45"/>
      <c r="P29" s="46"/>
      <c r="Q29" s="46"/>
      <c r="R29" s="45"/>
      <c r="S29" s="45">
        <v>0.1</v>
      </c>
      <c r="T29" s="45"/>
      <c r="U29" s="46">
        <v>4902615</v>
      </c>
      <c r="V29" s="46">
        <v>7651774</v>
      </c>
      <c r="W29" s="46">
        <f t="shared" si="84"/>
        <v>12554389</v>
      </c>
      <c r="X29" s="46">
        <f t="shared" si="85"/>
        <v>980523</v>
      </c>
      <c r="Y29" s="46">
        <f t="shared" si="86"/>
        <v>0</v>
      </c>
      <c r="Z29" s="46">
        <f t="shared" si="87"/>
        <v>0</v>
      </c>
      <c r="AA29" s="46">
        <f t="shared" si="88"/>
        <v>0</v>
      </c>
      <c r="AB29" s="46">
        <f t="shared" si="89"/>
        <v>0</v>
      </c>
      <c r="AC29" s="46">
        <f t="shared" si="90"/>
        <v>0</v>
      </c>
      <c r="AD29" s="46">
        <f t="shared" si="91"/>
        <v>0</v>
      </c>
      <c r="AE29" s="46">
        <f t="shared" si="92"/>
        <v>1067123.0650000002</v>
      </c>
      <c r="AF29" s="46">
        <f t="shared" si="93"/>
        <v>0</v>
      </c>
      <c r="AG29" s="47">
        <f t="shared" si="94"/>
        <v>7.8102008787524421E-2</v>
      </c>
      <c r="AH29" s="47">
        <f t="shared" si="95"/>
        <v>0</v>
      </c>
      <c r="AI29" s="47">
        <f t="shared" si="96"/>
        <v>0</v>
      </c>
      <c r="AJ29" s="47">
        <f t="shared" si="97"/>
        <v>0</v>
      </c>
      <c r="AK29" s="47">
        <f t="shared" si="98"/>
        <v>0</v>
      </c>
      <c r="AL29" s="47">
        <f t="shared" si="99"/>
        <v>0</v>
      </c>
      <c r="AM29" s="47">
        <f t="shared" si="100"/>
        <v>0</v>
      </c>
      <c r="AN29" s="47">
        <f t="shared" si="101"/>
        <v>8.500000000000002E-2</v>
      </c>
      <c r="AO29" s="47">
        <f t="shared" si="102"/>
        <v>0</v>
      </c>
      <c r="AP29" s="47">
        <f t="shared" si="103"/>
        <v>0.16310200878752446</v>
      </c>
      <c r="AQ29" s="46">
        <f t="shared" si="104"/>
        <v>2047646.0650000004</v>
      </c>
      <c r="AR29" s="60"/>
    </row>
    <row r="30" spans="1:44" s="44" customFormat="1" ht="30" customHeight="1">
      <c r="A30" s="44">
        <v>25</v>
      </c>
      <c r="B30" s="44" t="s">
        <v>130</v>
      </c>
      <c r="C30" s="44" t="s">
        <v>163</v>
      </c>
      <c r="D30" s="48">
        <v>99137135190019</v>
      </c>
      <c r="E30" s="52" t="s">
        <v>12</v>
      </c>
      <c r="F30" s="44">
        <v>20</v>
      </c>
      <c r="G30" s="44">
        <v>20</v>
      </c>
      <c r="H30" s="44">
        <v>19.14</v>
      </c>
      <c r="I30" s="45">
        <v>0.15</v>
      </c>
      <c r="J30" s="42"/>
      <c r="K30" s="46"/>
      <c r="L30" s="45"/>
      <c r="M30" s="46"/>
      <c r="N30" s="46"/>
      <c r="O30" s="45"/>
      <c r="P30" s="46"/>
      <c r="Q30" s="46"/>
      <c r="R30" s="45"/>
      <c r="S30" s="45"/>
      <c r="T30" s="45"/>
      <c r="U30" s="46">
        <v>4902615</v>
      </c>
      <c r="V30" s="46">
        <v>7651774</v>
      </c>
      <c r="W30" s="46">
        <f t="shared" si="84"/>
        <v>12554389</v>
      </c>
      <c r="X30" s="46">
        <f t="shared" si="85"/>
        <v>735392.25</v>
      </c>
      <c r="Y30" s="46">
        <f t="shared" si="86"/>
        <v>0</v>
      </c>
      <c r="Z30" s="46">
        <f t="shared" si="87"/>
        <v>0</v>
      </c>
      <c r="AA30" s="46">
        <f t="shared" si="88"/>
        <v>0</v>
      </c>
      <c r="AB30" s="46">
        <f t="shared" si="89"/>
        <v>0</v>
      </c>
      <c r="AC30" s="46">
        <f t="shared" si="90"/>
        <v>0</v>
      </c>
      <c r="AD30" s="46">
        <f t="shared" si="91"/>
        <v>0</v>
      </c>
      <c r="AE30" s="46">
        <f t="shared" si="92"/>
        <v>0</v>
      </c>
      <c r="AF30" s="46">
        <f t="shared" si="93"/>
        <v>0</v>
      </c>
      <c r="AG30" s="47">
        <f t="shared" si="94"/>
        <v>5.8576506590643319E-2</v>
      </c>
      <c r="AH30" s="47">
        <f t="shared" si="95"/>
        <v>0</v>
      </c>
      <c r="AI30" s="47">
        <f t="shared" si="96"/>
        <v>0</v>
      </c>
      <c r="AJ30" s="47">
        <f t="shared" si="97"/>
        <v>0</v>
      </c>
      <c r="AK30" s="47">
        <f t="shared" si="98"/>
        <v>0</v>
      </c>
      <c r="AL30" s="47">
        <f t="shared" si="99"/>
        <v>0</v>
      </c>
      <c r="AM30" s="47">
        <f t="shared" si="100"/>
        <v>0</v>
      </c>
      <c r="AN30" s="47">
        <f t="shared" si="101"/>
        <v>0</v>
      </c>
      <c r="AO30" s="47">
        <f t="shared" si="102"/>
        <v>0</v>
      </c>
      <c r="AP30" s="47">
        <f t="shared" si="103"/>
        <v>5.8576506590643319E-2</v>
      </c>
      <c r="AQ30" s="46">
        <f t="shared" si="104"/>
        <v>735392.25</v>
      </c>
      <c r="AR30" s="60"/>
    </row>
    <row r="31" spans="1:44" s="44" customFormat="1" ht="30" customHeight="1">
      <c r="A31" s="44">
        <v>26</v>
      </c>
      <c r="B31" s="44" t="s">
        <v>106</v>
      </c>
      <c r="C31" s="44" t="s">
        <v>164</v>
      </c>
      <c r="D31" s="48">
        <v>99137135190067</v>
      </c>
      <c r="E31" s="52" t="s">
        <v>12</v>
      </c>
      <c r="F31" s="44">
        <v>20</v>
      </c>
      <c r="G31" s="44">
        <v>20</v>
      </c>
      <c r="H31" s="44">
        <v>19.07</v>
      </c>
      <c r="I31" s="45">
        <v>0.1</v>
      </c>
      <c r="J31" s="42"/>
      <c r="K31" s="46"/>
      <c r="L31" s="45"/>
      <c r="M31" s="46"/>
      <c r="N31" s="46"/>
      <c r="O31" s="45"/>
      <c r="P31" s="46"/>
      <c r="Q31" s="46"/>
      <c r="R31" s="45"/>
      <c r="S31" s="45"/>
      <c r="T31" s="45"/>
      <c r="U31" s="46">
        <v>4902615</v>
      </c>
      <c r="V31" s="46">
        <v>7651774</v>
      </c>
      <c r="W31" s="46">
        <f t="shared" si="84"/>
        <v>12554389</v>
      </c>
      <c r="X31" s="46">
        <f t="shared" si="85"/>
        <v>490261.5</v>
      </c>
      <c r="Y31" s="46">
        <f t="shared" si="86"/>
        <v>0</v>
      </c>
      <c r="Z31" s="46">
        <f t="shared" si="87"/>
        <v>0</v>
      </c>
      <c r="AA31" s="46">
        <f t="shared" si="88"/>
        <v>0</v>
      </c>
      <c r="AB31" s="46">
        <f t="shared" si="89"/>
        <v>0</v>
      </c>
      <c r="AC31" s="46">
        <f t="shared" si="90"/>
        <v>0</v>
      </c>
      <c r="AD31" s="46">
        <f t="shared" si="91"/>
        <v>0</v>
      </c>
      <c r="AE31" s="46">
        <f t="shared" si="92"/>
        <v>0</v>
      </c>
      <c r="AF31" s="46">
        <f t="shared" si="93"/>
        <v>0</v>
      </c>
      <c r="AG31" s="47">
        <f t="shared" si="94"/>
        <v>3.9051004393762211E-2</v>
      </c>
      <c r="AH31" s="47">
        <f t="shared" si="95"/>
        <v>0</v>
      </c>
      <c r="AI31" s="47">
        <f t="shared" si="96"/>
        <v>0</v>
      </c>
      <c r="AJ31" s="47">
        <f t="shared" si="97"/>
        <v>0</v>
      </c>
      <c r="AK31" s="47">
        <f t="shared" si="98"/>
        <v>0</v>
      </c>
      <c r="AL31" s="47">
        <f t="shared" si="99"/>
        <v>0</v>
      </c>
      <c r="AM31" s="47">
        <f t="shared" si="100"/>
        <v>0</v>
      </c>
      <c r="AN31" s="47">
        <f t="shared" si="101"/>
        <v>0</v>
      </c>
      <c r="AO31" s="47">
        <f t="shared" si="102"/>
        <v>0</v>
      </c>
      <c r="AP31" s="47">
        <f t="shared" si="103"/>
        <v>3.9051004393762211E-2</v>
      </c>
      <c r="AQ31" s="46">
        <f t="shared" si="104"/>
        <v>490261.49999999994</v>
      </c>
      <c r="AR31" s="60"/>
    </row>
    <row r="32" spans="1:44" s="44" customFormat="1" ht="30" customHeight="1">
      <c r="A32" s="44">
        <v>27</v>
      </c>
      <c r="B32" s="44" t="s">
        <v>106</v>
      </c>
      <c r="C32" s="44" t="s">
        <v>131</v>
      </c>
      <c r="D32" s="48">
        <v>99137135190005</v>
      </c>
      <c r="E32" s="52" t="s">
        <v>125</v>
      </c>
      <c r="F32" s="44">
        <v>22</v>
      </c>
      <c r="G32" s="44">
        <v>22</v>
      </c>
      <c r="H32" s="44">
        <v>19.43</v>
      </c>
      <c r="I32" s="45">
        <v>0.2</v>
      </c>
      <c r="J32" s="42"/>
      <c r="K32" s="46"/>
      <c r="L32" s="45"/>
      <c r="M32" s="46"/>
      <c r="N32" s="46"/>
      <c r="O32" s="45"/>
      <c r="P32" s="46"/>
      <c r="Q32" s="46"/>
      <c r="R32" s="45"/>
      <c r="S32" s="45"/>
      <c r="T32" s="45"/>
      <c r="U32" s="46">
        <v>4902615</v>
      </c>
      <c r="V32" s="46">
        <v>7872980</v>
      </c>
      <c r="W32" s="46">
        <f t="shared" si="84"/>
        <v>12775595</v>
      </c>
      <c r="X32" s="46">
        <f t="shared" si="85"/>
        <v>980523</v>
      </c>
      <c r="Y32" s="46">
        <f t="shared" si="86"/>
        <v>0</v>
      </c>
      <c r="Z32" s="46">
        <f t="shared" si="87"/>
        <v>0</v>
      </c>
      <c r="AA32" s="46">
        <f t="shared" si="88"/>
        <v>0</v>
      </c>
      <c r="AB32" s="46">
        <f t="shared" si="89"/>
        <v>0</v>
      </c>
      <c r="AC32" s="46">
        <f t="shared" si="90"/>
        <v>0</v>
      </c>
      <c r="AD32" s="46">
        <f t="shared" si="91"/>
        <v>0</v>
      </c>
      <c r="AE32" s="46">
        <f t="shared" si="92"/>
        <v>0</v>
      </c>
      <c r="AF32" s="46">
        <f t="shared" si="93"/>
        <v>0</v>
      </c>
      <c r="AG32" s="47">
        <f t="shared" si="94"/>
        <v>7.6749693458504284E-2</v>
      </c>
      <c r="AH32" s="47">
        <f t="shared" si="95"/>
        <v>0</v>
      </c>
      <c r="AI32" s="47">
        <f t="shared" si="96"/>
        <v>0</v>
      </c>
      <c r="AJ32" s="47">
        <f t="shared" si="97"/>
        <v>0</v>
      </c>
      <c r="AK32" s="47">
        <f t="shared" si="98"/>
        <v>0</v>
      </c>
      <c r="AL32" s="47">
        <f t="shared" si="99"/>
        <v>0</v>
      </c>
      <c r="AM32" s="47">
        <f t="shared" si="100"/>
        <v>0</v>
      </c>
      <c r="AN32" s="47">
        <f t="shared" si="101"/>
        <v>0</v>
      </c>
      <c r="AO32" s="47">
        <f t="shared" si="102"/>
        <v>0</v>
      </c>
      <c r="AP32" s="47">
        <f t="shared" si="103"/>
        <v>7.6749693458504284E-2</v>
      </c>
      <c r="AQ32" s="46">
        <f t="shared" si="104"/>
        <v>980523</v>
      </c>
      <c r="AR32" s="60"/>
    </row>
    <row r="33" spans="1:44" s="44" customFormat="1" ht="30" customHeight="1">
      <c r="A33" s="44">
        <v>28</v>
      </c>
      <c r="B33" s="44" t="s">
        <v>130</v>
      </c>
      <c r="C33" s="44" t="s">
        <v>165</v>
      </c>
      <c r="D33" s="48">
        <v>99137135190081</v>
      </c>
      <c r="E33" s="52" t="s">
        <v>125</v>
      </c>
      <c r="F33" s="44">
        <v>18</v>
      </c>
      <c r="G33" s="44">
        <v>18</v>
      </c>
      <c r="H33" s="44">
        <v>19.52</v>
      </c>
      <c r="I33" s="45">
        <v>0.15</v>
      </c>
      <c r="J33" s="42"/>
      <c r="K33" s="46"/>
      <c r="L33" s="45"/>
      <c r="M33" s="46"/>
      <c r="N33" s="46"/>
      <c r="O33" s="45"/>
      <c r="P33" s="46"/>
      <c r="Q33" s="46"/>
      <c r="R33" s="45"/>
      <c r="S33" s="45"/>
      <c r="T33" s="45"/>
      <c r="U33" s="46">
        <v>4902615</v>
      </c>
      <c r="V33" s="46">
        <v>6425503</v>
      </c>
      <c r="W33" s="46">
        <f t="shared" si="84"/>
        <v>11328118</v>
      </c>
      <c r="X33" s="46">
        <f t="shared" si="85"/>
        <v>735392.25</v>
      </c>
      <c r="Y33" s="46">
        <f t="shared" si="86"/>
        <v>0</v>
      </c>
      <c r="Z33" s="46">
        <f t="shared" si="87"/>
        <v>0</v>
      </c>
      <c r="AA33" s="46">
        <f t="shared" si="88"/>
        <v>0</v>
      </c>
      <c r="AB33" s="46">
        <f t="shared" si="89"/>
        <v>0</v>
      </c>
      <c r="AC33" s="46">
        <f t="shared" si="90"/>
        <v>0</v>
      </c>
      <c r="AD33" s="46">
        <f t="shared" si="91"/>
        <v>0</v>
      </c>
      <c r="AE33" s="46">
        <f t="shared" si="92"/>
        <v>0</v>
      </c>
      <c r="AF33" s="46">
        <f t="shared" si="93"/>
        <v>0</v>
      </c>
      <c r="AG33" s="47">
        <f t="shared" si="94"/>
        <v>6.491742494207775E-2</v>
      </c>
      <c r="AH33" s="47">
        <f t="shared" si="95"/>
        <v>0</v>
      </c>
      <c r="AI33" s="47">
        <f t="shared" si="96"/>
        <v>0</v>
      </c>
      <c r="AJ33" s="47">
        <f t="shared" si="97"/>
        <v>0</v>
      </c>
      <c r="AK33" s="47">
        <f t="shared" si="98"/>
        <v>0</v>
      </c>
      <c r="AL33" s="47">
        <f t="shared" si="99"/>
        <v>0</v>
      </c>
      <c r="AM33" s="47">
        <f t="shared" si="100"/>
        <v>0</v>
      </c>
      <c r="AN33" s="47">
        <f t="shared" si="101"/>
        <v>0</v>
      </c>
      <c r="AO33" s="47">
        <f t="shared" si="102"/>
        <v>0</v>
      </c>
      <c r="AP33" s="47">
        <f t="shared" si="103"/>
        <v>6.491742494207775E-2</v>
      </c>
      <c r="AQ33" s="46">
        <f t="shared" si="104"/>
        <v>735392.24999999988</v>
      </c>
      <c r="AR33" s="60"/>
    </row>
    <row r="34" spans="1:44" s="44" customFormat="1" ht="30" customHeight="1">
      <c r="A34" s="44">
        <v>29</v>
      </c>
      <c r="B34" s="44" t="s">
        <v>166</v>
      </c>
      <c r="C34" s="44" t="s">
        <v>167</v>
      </c>
      <c r="D34" s="48">
        <v>99137135190012</v>
      </c>
      <c r="E34" s="52" t="s">
        <v>125</v>
      </c>
      <c r="F34" s="44">
        <v>18</v>
      </c>
      <c r="G34" s="44">
        <v>18</v>
      </c>
      <c r="H34" s="44">
        <v>18.690000000000001</v>
      </c>
      <c r="I34" s="45">
        <v>0.1</v>
      </c>
      <c r="J34" s="42"/>
      <c r="K34" s="46"/>
      <c r="L34" s="45"/>
      <c r="M34" s="46"/>
      <c r="N34" s="46"/>
      <c r="O34" s="45"/>
      <c r="P34" s="46"/>
      <c r="Q34" s="46"/>
      <c r="R34" s="45"/>
      <c r="S34" s="45"/>
      <c r="T34" s="45"/>
      <c r="U34" s="46">
        <v>4902615</v>
      </c>
      <c r="V34" s="46">
        <v>6425503</v>
      </c>
      <c r="W34" s="46">
        <f t="shared" si="84"/>
        <v>11328118</v>
      </c>
      <c r="X34" s="46">
        <f t="shared" si="85"/>
        <v>490261.5</v>
      </c>
      <c r="Y34" s="46">
        <f t="shared" si="86"/>
        <v>0</v>
      </c>
      <c r="Z34" s="46">
        <f t="shared" si="87"/>
        <v>0</v>
      </c>
      <c r="AA34" s="46">
        <f t="shared" si="88"/>
        <v>0</v>
      </c>
      <c r="AB34" s="46">
        <f t="shared" si="89"/>
        <v>0</v>
      </c>
      <c r="AC34" s="46">
        <f t="shared" si="90"/>
        <v>0</v>
      </c>
      <c r="AD34" s="46">
        <f t="shared" si="91"/>
        <v>0</v>
      </c>
      <c r="AE34" s="46">
        <f t="shared" si="92"/>
        <v>0</v>
      </c>
      <c r="AF34" s="46">
        <f t="shared" si="93"/>
        <v>0</v>
      </c>
      <c r="AG34" s="47">
        <f t="shared" si="94"/>
        <v>4.3278283294718507E-2</v>
      </c>
      <c r="AH34" s="47">
        <f t="shared" si="95"/>
        <v>0</v>
      </c>
      <c r="AI34" s="47">
        <f t="shared" si="96"/>
        <v>0</v>
      </c>
      <c r="AJ34" s="47">
        <f t="shared" si="97"/>
        <v>0</v>
      </c>
      <c r="AK34" s="47">
        <f t="shared" si="98"/>
        <v>0</v>
      </c>
      <c r="AL34" s="47">
        <f t="shared" si="99"/>
        <v>0</v>
      </c>
      <c r="AM34" s="47">
        <f t="shared" si="100"/>
        <v>0</v>
      </c>
      <c r="AN34" s="47">
        <f t="shared" si="101"/>
        <v>0</v>
      </c>
      <c r="AO34" s="47">
        <f t="shared" si="102"/>
        <v>0</v>
      </c>
      <c r="AP34" s="47">
        <f t="shared" si="103"/>
        <v>4.3278283294718507E-2</v>
      </c>
      <c r="AQ34" s="46">
        <f t="shared" si="104"/>
        <v>490261.5</v>
      </c>
      <c r="AR34" s="60"/>
    </row>
    <row r="35" spans="1:44" s="44" customFormat="1" ht="30" customHeight="1">
      <c r="A35" s="44">
        <v>30</v>
      </c>
      <c r="B35" s="44" t="s">
        <v>168</v>
      </c>
      <c r="C35" s="44" t="s">
        <v>96</v>
      </c>
      <c r="D35" s="48">
        <v>99137135190038</v>
      </c>
      <c r="E35" s="52" t="s">
        <v>94</v>
      </c>
      <c r="F35" s="44">
        <v>22</v>
      </c>
      <c r="G35" s="44">
        <v>22</v>
      </c>
      <c r="H35" s="44">
        <v>19.22</v>
      </c>
      <c r="I35" s="45">
        <v>0.2</v>
      </c>
      <c r="J35" s="57" t="s">
        <v>95</v>
      </c>
      <c r="K35" s="46">
        <v>623232</v>
      </c>
      <c r="L35" s="45">
        <v>0.1</v>
      </c>
      <c r="M35" s="46"/>
      <c r="N35" s="46"/>
      <c r="O35" s="45"/>
      <c r="P35" s="46"/>
      <c r="Q35" s="46"/>
      <c r="R35" s="45"/>
      <c r="S35" s="45"/>
      <c r="T35" s="45"/>
      <c r="U35" s="46">
        <v>4902615</v>
      </c>
      <c r="V35" s="46">
        <v>7838419</v>
      </c>
      <c r="W35" s="46">
        <f t="shared" si="84"/>
        <v>12741034</v>
      </c>
      <c r="X35" s="46">
        <f t="shared" si="85"/>
        <v>980523</v>
      </c>
      <c r="Y35" s="46">
        <f t="shared" si="86"/>
        <v>623232</v>
      </c>
      <c r="Z35" s="46">
        <f t="shared" si="87"/>
        <v>490261.5</v>
      </c>
      <c r="AA35" s="46">
        <f t="shared" si="88"/>
        <v>0</v>
      </c>
      <c r="AB35" s="46">
        <f t="shared" si="89"/>
        <v>0</v>
      </c>
      <c r="AC35" s="46">
        <f t="shared" si="90"/>
        <v>0</v>
      </c>
      <c r="AD35" s="46">
        <f t="shared" si="91"/>
        <v>0</v>
      </c>
      <c r="AE35" s="46">
        <f t="shared" si="92"/>
        <v>0</v>
      </c>
      <c r="AF35" s="46">
        <f t="shared" si="93"/>
        <v>0</v>
      </c>
      <c r="AG35" s="47">
        <f t="shared" si="94"/>
        <v>7.6957882696176774E-2</v>
      </c>
      <c r="AH35" s="47">
        <f t="shared" si="95"/>
        <v>4.8915339210302715E-2</v>
      </c>
      <c r="AI35" s="47">
        <f t="shared" si="96"/>
        <v>3.8478941348088387E-2</v>
      </c>
      <c r="AJ35" s="47">
        <f t="shared" si="97"/>
        <v>0</v>
      </c>
      <c r="AK35" s="47">
        <f t="shared" si="98"/>
        <v>0</v>
      </c>
      <c r="AL35" s="47">
        <f t="shared" si="99"/>
        <v>0</v>
      </c>
      <c r="AM35" s="47">
        <f t="shared" si="100"/>
        <v>0</v>
      </c>
      <c r="AN35" s="47">
        <f t="shared" si="101"/>
        <v>0</v>
      </c>
      <c r="AO35" s="47">
        <f t="shared" si="102"/>
        <v>0</v>
      </c>
      <c r="AP35" s="47">
        <f t="shared" si="103"/>
        <v>0.16435216325456786</v>
      </c>
      <c r="AQ35" s="46">
        <f t="shared" si="104"/>
        <v>2094016.4999999998</v>
      </c>
      <c r="AR35" s="60"/>
    </row>
    <row r="36" spans="1:44" s="44" customFormat="1" ht="30" customHeight="1">
      <c r="A36" s="44">
        <v>31</v>
      </c>
      <c r="B36" s="44" t="s">
        <v>169</v>
      </c>
      <c r="C36" s="44" t="s">
        <v>170</v>
      </c>
      <c r="D36" s="48">
        <v>99137135190064</v>
      </c>
      <c r="E36" s="52" t="s">
        <v>94</v>
      </c>
      <c r="F36" s="44">
        <v>18</v>
      </c>
      <c r="G36" s="44">
        <v>18</v>
      </c>
      <c r="H36" s="44">
        <v>19.5</v>
      </c>
      <c r="I36" s="45">
        <v>0.15</v>
      </c>
      <c r="J36" s="42"/>
      <c r="K36" s="46"/>
      <c r="L36" s="45"/>
      <c r="M36" s="46"/>
      <c r="N36" s="46"/>
      <c r="O36" s="45"/>
      <c r="P36" s="46"/>
      <c r="Q36" s="46"/>
      <c r="R36" s="45"/>
      <c r="S36" s="45"/>
      <c r="T36" s="45"/>
      <c r="U36" s="46">
        <v>4902615</v>
      </c>
      <c r="V36" s="46">
        <v>6485267</v>
      </c>
      <c r="W36" s="46">
        <f t="shared" si="84"/>
        <v>11387882</v>
      </c>
      <c r="X36" s="46">
        <f t="shared" si="85"/>
        <v>735392.25</v>
      </c>
      <c r="Y36" s="46">
        <f t="shared" si="86"/>
        <v>0</v>
      </c>
      <c r="Z36" s="46">
        <f t="shared" si="87"/>
        <v>0</v>
      </c>
      <c r="AA36" s="46">
        <f t="shared" si="88"/>
        <v>0</v>
      </c>
      <c r="AB36" s="46">
        <f t="shared" si="89"/>
        <v>0</v>
      </c>
      <c r="AC36" s="46">
        <f t="shared" si="90"/>
        <v>0</v>
      </c>
      <c r="AD36" s="46">
        <f t="shared" si="91"/>
        <v>0</v>
      </c>
      <c r="AE36" s="46">
        <f t="shared" si="92"/>
        <v>0</v>
      </c>
      <c r="AF36" s="46">
        <f t="shared" si="93"/>
        <v>0</v>
      </c>
      <c r="AG36" s="47">
        <f t="shared" si="94"/>
        <v>6.4576736042751409E-2</v>
      </c>
      <c r="AH36" s="47">
        <f t="shared" si="95"/>
        <v>0</v>
      </c>
      <c r="AI36" s="47">
        <f t="shared" si="96"/>
        <v>0</v>
      </c>
      <c r="AJ36" s="47">
        <f t="shared" si="97"/>
        <v>0</v>
      </c>
      <c r="AK36" s="47">
        <f t="shared" si="98"/>
        <v>0</v>
      </c>
      <c r="AL36" s="47">
        <f t="shared" si="99"/>
        <v>0</v>
      </c>
      <c r="AM36" s="47">
        <f t="shared" si="100"/>
        <v>0</v>
      </c>
      <c r="AN36" s="47">
        <f t="shared" si="101"/>
        <v>0</v>
      </c>
      <c r="AO36" s="47">
        <f t="shared" si="102"/>
        <v>0</v>
      </c>
      <c r="AP36" s="47">
        <f t="shared" si="103"/>
        <v>6.4576736042751409E-2</v>
      </c>
      <c r="AQ36" s="46">
        <f t="shared" si="104"/>
        <v>735392.25</v>
      </c>
      <c r="AR36" s="60"/>
    </row>
    <row r="37" spans="1:44" s="44" customFormat="1" ht="30" customHeight="1">
      <c r="A37" s="44">
        <v>32</v>
      </c>
      <c r="B37" s="44" t="s">
        <v>171</v>
      </c>
      <c r="C37" s="44" t="s">
        <v>126</v>
      </c>
      <c r="D37" s="48">
        <v>99137135190125</v>
      </c>
      <c r="E37" s="52" t="s">
        <v>94</v>
      </c>
      <c r="F37" s="44">
        <v>18</v>
      </c>
      <c r="G37" s="44">
        <v>18</v>
      </c>
      <c r="H37" s="44">
        <v>19.22</v>
      </c>
      <c r="I37" s="45">
        <v>0.1</v>
      </c>
      <c r="J37" s="57" t="s">
        <v>124</v>
      </c>
      <c r="K37" s="46">
        <v>623232</v>
      </c>
      <c r="L37" s="45"/>
      <c r="M37" s="46"/>
      <c r="N37" s="46"/>
      <c r="O37" s="45"/>
      <c r="P37" s="46"/>
      <c r="Q37" s="46"/>
      <c r="R37" s="45"/>
      <c r="S37" s="45"/>
      <c r="T37" s="45"/>
      <c r="U37" s="46">
        <v>4902615</v>
      </c>
      <c r="V37" s="46">
        <v>6485267</v>
      </c>
      <c r="W37" s="46">
        <f t="shared" si="84"/>
        <v>11387882</v>
      </c>
      <c r="X37" s="46">
        <f t="shared" si="85"/>
        <v>490261.5</v>
      </c>
      <c r="Y37" s="46">
        <f t="shared" si="86"/>
        <v>623232</v>
      </c>
      <c r="Z37" s="46">
        <f t="shared" si="87"/>
        <v>0</v>
      </c>
      <c r="AA37" s="46">
        <f t="shared" si="88"/>
        <v>0</v>
      </c>
      <c r="AB37" s="46">
        <f t="shared" si="89"/>
        <v>0</v>
      </c>
      <c r="AC37" s="46">
        <f t="shared" si="90"/>
        <v>0</v>
      </c>
      <c r="AD37" s="46">
        <f t="shared" si="91"/>
        <v>0</v>
      </c>
      <c r="AE37" s="46">
        <f t="shared" si="92"/>
        <v>0</v>
      </c>
      <c r="AF37" s="46">
        <f t="shared" si="93"/>
        <v>0</v>
      </c>
      <c r="AG37" s="47">
        <f t="shared" si="94"/>
        <v>4.305115736183427E-2</v>
      </c>
      <c r="AH37" s="47">
        <f t="shared" si="95"/>
        <v>5.4727648214127962E-2</v>
      </c>
      <c r="AI37" s="47">
        <f t="shared" si="96"/>
        <v>0</v>
      </c>
      <c r="AJ37" s="47">
        <f t="shared" si="97"/>
        <v>0</v>
      </c>
      <c r="AK37" s="47">
        <f t="shared" si="98"/>
        <v>0</v>
      </c>
      <c r="AL37" s="47">
        <f t="shared" si="99"/>
        <v>0</v>
      </c>
      <c r="AM37" s="47">
        <f t="shared" si="100"/>
        <v>0</v>
      </c>
      <c r="AN37" s="47">
        <f t="shared" si="101"/>
        <v>0</v>
      </c>
      <c r="AO37" s="47">
        <f t="shared" si="102"/>
        <v>0</v>
      </c>
      <c r="AP37" s="47">
        <f t="shared" si="103"/>
        <v>9.7778805575962233E-2</v>
      </c>
      <c r="AQ37" s="46">
        <f t="shared" si="104"/>
        <v>1113493.5</v>
      </c>
      <c r="AR37" s="60"/>
    </row>
    <row r="38" spans="1:44" s="44" customFormat="1" ht="30" customHeight="1">
      <c r="A38" s="44">
        <v>33</v>
      </c>
      <c r="B38" s="44" t="s">
        <v>172</v>
      </c>
      <c r="C38" s="44" t="s">
        <v>173</v>
      </c>
      <c r="D38" s="48">
        <v>99137135190095</v>
      </c>
      <c r="E38" s="52" t="s">
        <v>174</v>
      </c>
      <c r="F38" s="44">
        <v>18</v>
      </c>
      <c r="G38" s="44">
        <v>18</v>
      </c>
      <c r="H38" s="44">
        <v>19.57</v>
      </c>
      <c r="I38" s="45">
        <v>0.2</v>
      </c>
      <c r="J38" s="42"/>
      <c r="K38" s="46"/>
      <c r="L38" s="45"/>
      <c r="M38" s="46"/>
      <c r="N38" s="46"/>
      <c r="O38" s="45"/>
      <c r="P38" s="46"/>
      <c r="Q38" s="46"/>
      <c r="R38" s="45"/>
      <c r="S38" s="45"/>
      <c r="T38" s="45"/>
      <c r="U38" s="46">
        <v>4902615</v>
      </c>
      <c r="V38" s="46">
        <v>7254758</v>
      </c>
      <c r="W38" s="46">
        <f t="shared" si="84"/>
        <v>12157373</v>
      </c>
      <c r="X38" s="46">
        <f t="shared" si="85"/>
        <v>980523</v>
      </c>
      <c r="Y38" s="46">
        <f t="shared" si="86"/>
        <v>0</v>
      </c>
      <c r="Z38" s="46">
        <f t="shared" si="87"/>
        <v>0</v>
      </c>
      <c r="AA38" s="46">
        <f t="shared" si="88"/>
        <v>0</v>
      </c>
      <c r="AB38" s="46">
        <f t="shared" si="89"/>
        <v>0</v>
      </c>
      <c r="AC38" s="46">
        <f t="shared" si="90"/>
        <v>0</v>
      </c>
      <c r="AD38" s="46">
        <f t="shared" si="91"/>
        <v>0</v>
      </c>
      <c r="AE38" s="46">
        <f t="shared" si="92"/>
        <v>0</v>
      </c>
      <c r="AF38" s="46">
        <f t="shared" si="93"/>
        <v>0</v>
      </c>
      <c r="AG38" s="47">
        <f t="shared" si="94"/>
        <v>8.0652538998351037E-2</v>
      </c>
      <c r="AH38" s="47">
        <f t="shared" si="95"/>
        <v>0</v>
      </c>
      <c r="AI38" s="47">
        <f t="shared" si="96"/>
        <v>0</v>
      </c>
      <c r="AJ38" s="47">
        <f t="shared" si="97"/>
        <v>0</v>
      </c>
      <c r="AK38" s="47">
        <f t="shared" si="98"/>
        <v>0</v>
      </c>
      <c r="AL38" s="47">
        <f t="shared" si="99"/>
        <v>0</v>
      </c>
      <c r="AM38" s="47">
        <f t="shared" si="100"/>
        <v>0</v>
      </c>
      <c r="AN38" s="47">
        <f t="shared" si="101"/>
        <v>0</v>
      </c>
      <c r="AO38" s="47">
        <f t="shared" si="102"/>
        <v>0</v>
      </c>
      <c r="AP38" s="47">
        <f t="shared" si="103"/>
        <v>8.0652538998351037E-2</v>
      </c>
      <c r="AQ38" s="46">
        <f t="shared" si="104"/>
        <v>980522.99999999988</v>
      </c>
      <c r="AR38" s="60"/>
    </row>
    <row r="39" spans="1:44" s="44" customFormat="1" ht="30" customHeight="1">
      <c r="A39" s="44">
        <v>34</v>
      </c>
      <c r="B39" s="44" t="s">
        <v>130</v>
      </c>
      <c r="C39" s="44" t="s">
        <v>175</v>
      </c>
      <c r="D39" s="48">
        <v>99137135190072</v>
      </c>
      <c r="E39" s="52" t="s">
        <v>174</v>
      </c>
      <c r="F39" s="44">
        <v>18</v>
      </c>
      <c r="G39" s="44">
        <v>18</v>
      </c>
      <c r="H39" s="44">
        <v>19.5</v>
      </c>
      <c r="I39" s="45">
        <v>0.15</v>
      </c>
      <c r="J39" s="42"/>
      <c r="K39" s="46"/>
      <c r="L39" s="45"/>
      <c r="M39" s="46"/>
      <c r="N39" s="46"/>
      <c r="O39" s="45"/>
      <c r="P39" s="46"/>
      <c r="Q39" s="46"/>
      <c r="R39" s="45"/>
      <c r="S39" s="45"/>
      <c r="T39" s="45"/>
      <c r="U39" s="46">
        <v>4902615</v>
      </c>
      <c r="V39" s="46">
        <v>7254758</v>
      </c>
      <c r="W39" s="46">
        <f t="shared" si="84"/>
        <v>12157373</v>
      </c>
      <c r="X39" s="46">
        <f t="shared" si="85"/>
        <v>735392.25</v>
      </c>
      <c r="Y39" s="46">
        <f t="shared" si="86"/>
        <v>0</v>
      </c>
      <c r="Z39" s="46">
        <f t="shared" si="87"/>
        <v>0</v>
      </c>
      <c r="AA39" s="46">
        <f t="shared" si="88"/>
        <v>0</v>
      </c>
      <c r="AB39" s="46">
        <f t="shared" si="89"/>
        <v>0</v>
      </c>
      <c r="AC39" s="46">
        <f t="shared" si="90"/>
        <v>0</v>
      </c>
      <c r="AD39" s="46">
        <f t="shared" si="91"/>
        <v>0</v>
      </c>
      <c r="AE39" s="46">
        <f t="shared" si="92"/>
        <v>0</v>
      </c>
      <c r="AF39" s="46">
        <f t="shared" si="93"/>
        <v>0</v>
      </c>
      <c r="AG39" s="47">
        <f t="shared" si="94"/>
        <v>6.0489404248763284E-2</v>
      </c>
      <c r="AH39" s="47">
        <f t="shared" si="95"/>
        <v>0</v>
      </c>
      <c r="AI39" s="47">
        <f t="shared" si="96"/>
        <v>0</v>
      </c>
      <c r="AJ39" s="47">
        <f t="shared" si="97"/>
        <v>0</v>
      </c>
      <c r="AK39" s="47">
        <f t="shared" si="98"/>
        <v>0</v>
      </c>
      <c r="AL39" s="47">
        <f t="shared" si="99"/>
        <v>0</v>
      </c>
      <c r="AM39" s="47">
        <f t="shared" si="100"/>
        <v>0</v>
      </c>
      <c r="AN39" s="47">
        <f t="shared" si="101"/>
        <v>0</v>
      </c>
      <c r="AO39" s="47">
        <f t="shared" si="102"/>
        <v>0</v>
      </c>
      <c r="AP39" s="47">
        <f t="shared" si="103"/>
        <v>6.0489404248763284E-2</v>
      </c>
      <c r="AQ39" s="46">
        <f t="shared" si="104"/>
        <v>735392.25</v>
      </c>
      <c r="AR39" s="60"/>
    </row>
    <row r="40" spans="1:44" s="44" customFormat="1" ht="30" customHeight="1">
      <c r="A40" s="44">
        <v>35</v>
      </c>
      <c r="B40" s="44" t="s">
        <v>176</v>
      </c>
      <c r="C40" s="44" t="s">
        <v>177</v>
      </c>
      <c r="D40" s="48">
        <v>99137135190096</v>
      </c>
      <c r="E40" s="52" t="s">
        <v>174</v>
      </c>
      <c r="F40" s="44">
        <v>18</v>
      </c>
      <c r="G40" s="44">
        <v>18</v>
      </c>
      <c r="H40" s="44">
        <v>19.14</v>
      </c>
      <c r="I40" s="45">
        <v>0.1</v>
      </c>
      <c r="J40" s="42"/>
      <c r="K40" s="46"/>
      <c r="L40" s="45"/>
      <c r="M40" s="46"/>
      <c r="N40" s="46"/>
      <c r="O40" s="45"/>
      <c r="P40" s="46"/>
      <c r="Q40" s="46"/>
      <c r="R40" s="45"/>
      <c r="S40" s="45"/>
      <c r="T40" s="45"/>
      <c r="U40" s="46">
        <v>4902615</v>
      </c>
      <c r="V40" s="46">
        <v>7254758</v>
      </c>
      <c r="W40" s="46">
        <f t="shared" si="84"/>
        <v>12157373</v>
      </c>
      <c r="X40" s="46">
        <f t="shared" si="85"/>
        <v>490261.5</v>
      </c>
      <c r="Y40" s="46">
        <f t="shared" si="86"/>
        <v>0</v>
      </c>
      <c r="Z40" s="46">
        <f t="shared" si="87"/>
        <v>0</v>
      </c>
      <c r="AA40" s="46">
        <f t="shared" si="88"/>
        <v>0</v>
      </c>
      <c r="AB40" s="46">
        <f t="shared" si="89"/>
        <v>0</v>
      </c>
      <c r="AC40" s="46">
        <f t="shared" si="90"/>
        <v>0</v>
      </c>
      <c r="AD40" s="46">
        <f t="shared" si="91"/>
        <v>0</v>
      </c>
      <c r="AE40" s="46">
        <f t="shared" si="92"/>
        <v>0</v>
      </c>
      <c r="AF40" s="46">
        <f t="shared" si="93"/>
        <v>0</v>
      </c>
      <c r="AG40" s="47">
        <f t="shared" si="94"/>
        <v>4.0326269499175518E-2</v>
      </c>
      <c r="AH40" s="47">
        <f t="shared" si="95"/>
        <v>0</v>
      </c>
      <c r="AI40" s="47">
        <f t="shared" si="96"/>
        <v>0</v>
      </c>
      <c r="AJ40" s="47">
        <f t="shared" si="97"/>
        <v>0</v>
      </c>
      <c r="AK40" s="47">
        <f t="shared" si="98"/>
        <v>0</v>
      </c>
      <c r="AL40" s="47">
        <f t="shared" si="99"/>
        <v>0</v>
      </c>
      <c r="AM40" s="47">
        <f t="shared" si="100"/>
        <v>0</v>
      </c>
      <c r="AN40" s="47">
        <f t="shared" si="101"/>
        <v>0</v>
      </c>
      <c r="AO40" s="47">
        <f t="shared" si="102"/>
        <v>0</v>
      </c>
      <c r="AP40" s="47">
        <f t="shared" si="103"/>
        <v>4.0326269499175518E-2</v>
      </c>
      <c r="AQ40" s="46">
        <f t="shared" si="104"/>
        <v>490261.49999999994</v>
      </c>
      <c r="AR40" s="60"/>
    </row>
    <row r="41" spans="1:44" s="44" customFormat="1" ht="30" customHeight="1">
      <c r="A41" s="44">
        <v>36</v>
      </c>
      <c r="B41" s="44" t="s">
        <v>178</v>
      </c>
      <c r="C41" s="44" t="s">
        <v>179</v>
      </c>
      <c r="D41" s="48">
        <v>99137135180003</v>
      </c>
      <c r="E41" s="52" t="s">
        <v>180</v>
      </c>
      <c r="F41" s="44">
        <v>19</v>
      </c>
      <c r="G41" s="44">
        <v>19</v>
      </c>
      <c r="H41" s="44">
        <v>17</v>
      </c>
      <c r="I41" s="45">
        <v>0.2</v>
      </c>
      <c r="J41" s="42"/>
      <c r="K41" s="46"/>
      <c r="L41" s="45"/>
      <c r="M41" s="46"/>
      <c r="N41" s="46"/>
      <c r="O41" s="45"/>
      <c r="P41" s="46"/>
      <c r="Q41" s="46"/>
      <c r="R41" s="45"/>
      <c r="S41" s="45"/>
      <c r="T41" s="45"/>
      <c r="U41" s="46">
        <v>7049896</v>
      </c>
      <c r="V41" s="46">
        <v>10157621</v>
      </c>
      <c r="W41" s="46">
        <f t="shared" si="84"/>
        <v>17207517</v>
      </c>
      <c r="X41" s="46">
        <f t="shared" si="85"/>
        <v>1409979.2000000002</v>
      </c>
      <c r="Y41" s="46">
        <f t="shared" si="86"/>
        <v>0</v>
      </c>
      <c r="Z41" s="46">
        <f t="shared" si="87"/>
        <v>0</v>
      </c>
      <c r="AA41" s="46">
        <f t="shared" si="88"/>
        <v>0</v>
      </c>
      <c r="AB41" s="46">
        <f t="shared" si="89"/>
        <v>0</v>
      </c>
      <c r="AC41" s="46">
        <f t="shared" si="90"/>
        <v>0</v>
      </c>
      <c r="AD41" s="46">
        <f t="shared" si="91"/>
        <v>0</v>
      </c>
      <c r="AE41" s="46">
        <f t="shared" si="92"/>
        <v>0</v>
      </c>
      <c r="AF41" s="46">
        <f t="shared" si="93"/>
        <v>0</v>
      </c>
      <c r="AG41" s="47">
        <f t="shared" si="94"/>
        <v>8.1939724365810609E-2</v>
      </c>
      <c r="AH41" s="47">
        <f t="shared" si="95"/>
        <v>0</v>
      </c>
      <c r="AI41" s="47">
        <f t="shared" si="96"/>
        <v>0</v>
      </c>
      <c r="AJ41" s="47">
        <f t="shared" si="97"/>
        <v>0</v>
      </c>
      <c r="AK41" s="47">
        <f t="shared" si="98"/>
        <v>0</v>
      </c>
      <c r="AL41" s="47">
        <f t="shared" si="99"/>
        <v>0</v>
      </c>
      <c r="AM41" s="47">
        <f t="shared" si="100"/>
        <v>0</v>
      </c>
      <c r="AN41" s="47">
        <f t="shared" si="101"/>
        <v>0</v>
      </c>
      <c r="AO41" s="47">
        <f t="shared" si="102"/>
        <v>0</v>
      </c>
      <c r="AP41" s="47">
        <f t="shared" si="103"/>
        <v>8.1939724365810609E-2</v>
      </c>
      <c r="AQ41" s="46">
        <f t="shared" si="104"/>
        <v>1409979.2000000002</v>
      </c>
      <c r="AR41" s="60"/>
    </row>
    <row r="42" spans="1:44" s="44" customFormat="1" ht="30" customHeight="1">
      <c r="A42" s="44">
        <v>37</v>
      </c>
      <c r="B42" s="44" t="s">
        <v>130</v>
      </c>
      <c r="C42" s="44" t="s">
        <v>181</v>
      </c>
      <c r="D42" s="48">
        <v>400137135170030</v>
      </c>
      <c r="E42" s="52" t="s">
        <v>138</v>
      </c>
      <c r="F42" s="44">
        <v>19</v>
      </c>
      <c r="G42" s="44">
        <v>19</v>
      </c>
      <c r="H42" s="44">
        <v>18.809999999999999</v>
      </c>
      <c r="I42" s="45">
        <v>0.2</v>
      </c>
      <c r="J42" s="42"/>
      <c r="K42" s="46"/>
      <c r="L42" s="45"/>
      <c r="M42" s="46"/>
      <c r="N42" s="46"/>
      <c r="O42" s="45"/>
      <c r="P42" s="46"/>
      <c r="Q42" s="46"/>
      <c r="R42" s="45"/>
      <c r="S42" s="45"/>
      <c r="T42" s="45"/>
      <c r="U42" s="46">
        <v>6024396</v>
      </c>
      <c r="V42" s="46">
        <v>7759168</v>
      </c>
      <c r="W42" s="46">
        <f t="shared" si="84"/>
        <v>13783564</v>
      </c>
      <c r="X42" s="46">
        <f t="shared" si="85"/>
        <v>1204879.2</v>
      </c>
      <c r="Y42" s="46">
        <f t="shared" si="86"/>
        <v>0</v>
      </c>
      <c r="Z42" s="46">
        <f t="shared" si="87"/>
        <v>0</v>
      </c>
      <c r="AA42" s="46">
        <f t="shared" si="88"/>
        <v>0</v>
      </c>
      <c r="AB42" s="46">
        <f t="shared" si="89"/>
        <v>0</v>
      </c>
      <c r="AC42" s="46">
        <f t="shared" si="90"/>
        <v>0</v>
      </c>
      <c r="AD42" s="46">
        <f t="shared" si="91"/>
        <v>0</v>
      </c>
      <c r="AE42" s="46">
        <f t="shared" si="92"/>
        <v>0</v>
      </c>
      <c r="AF42" s="46">
        <f t="shared" si="93"/>
        <v>0</v>
      </c>
      <c r="AG42" s="47">
        <f t="shared" si="94"/>
        <v>8.7414198533847992E-2</v>
      </c>
      <c r="AH42" s="47">
        <f t="shared" si="95"/>
        <v>0</v>
      </c>
      <c r="AI42" s="47">
        <f t="shared" si="96"/>
        <v>0</v>
      </c>
      <c r="AJ42" s="47">
        <f t="shared" si="97"/>
        <v>0</v>
      </c>
      <c r="AK42" s="47">
        <f t="shared" si="98"/>
        <v>0</v>
      </c>
      <c r="AL42" s="47">
        <f t="shared" si="99"/>
        <v>0</v>
      </c>
      <c r="AM42" s="47">
        <f t="shared" si="100"/>
        <v>0</v>
      </c>
      <c r="AN42" s="47">
        <f t="shared" si="101"/>
        <v>0</v>
      </c>
      <c r="AO42" s="47">
        <f t="shared" si="102"/>
        <v>0</v>
      </c>
      <c r="AP42" s="47">
        <f t="shared" si="103"/>
        <v>8.7414198533847992E-2</v>
      </c>
      <c r="AQ42" s="46">
        <f t="shared" si="104"/>
        <v>1204879.2</v>
      </c>
      <c r="AR42" s="60"/>
    </row>
    <row r="43" spans="1:44" s="44" customFormat="1" ht="30" customHeight="1">
      <c r="A43" s="44">
        <v>38</v>
      </c>
      <c r="B43" s="44" t="s">
        <v>182</v>
      </c>
      <c r="C43" s="44" t="s">
        <v>183</v>
      </c>
      <c r="D43" s="48">
        <v>400137135170026</v>
      </c>
      <c r="E43" s="52" t="s">
        <v>138</v>
      </c>
      <c r="F43" s="44">
        <v>19</v>
      </c>
      <c r="G43" s="44">
        <v>19</v>
      </c>
      <c r="H43" s="44">
        <v>17.05</v>
      </c>
      <c r="I43" s="45">
        <v>0.15</v>
      </c>
      <c r="J43" s="42"/>
      <c r="K43" s="46"/>
      <c r="L43" s="45"/>
      <c r="M43" s="46"/>
      <c r="N43" s="46"/>
      <c r="O43" s="45"/>
      <c r="P43" s="46"/>
      <c r="Q43" s="46"/>
      <c r="R43" s="45"/>
      <c r="S43" s="45"/>
      <c r="T43" s="45"/>
      <c r="U43" s="46">
        <v>6024396</v>
      </c>
      <c r="V43" s="46">
        <v>7759168</v>
      </c>
      <c r="W43" s="46">
        <f t="shared" ref="W43:W73" si="105">U43+V43</f>
        <v>13783564</v>
      </c>
      <c r="X43" s="46">
        <f t="shared" ref="X43:X73" si="106">U43*I43</f>
        <v>903659.4</v>
      </c>
      <c r="Y43" s="46">
        <f t="shared" ref="Y43:Y73" si="107">K43</f>
        <v>0</v>
      </c>
      <c r="Z43" s="46">
        <f t="shared" ref="Z43:Z73" si="108">U43*L43</f>
        <v>0</v>
      </c>
      <c r="AA43" s="46">
        <f t="shared" ref="AA43:AA73" si="109">N43</f>
        <v>0</v>
      </c>
      <c r="AB43" s="46">
        <f t="shared" ref="AB43:AB73" si="110">U43*O43</f>
        <v>0</v>
      </c>
      <c r="AC43" s="46">
        <f t="shared" ref="AC43:AC73" si="111">Q43</f>
        <v>0</v>
      </c>
      <c r="AD43" s="46">
        <f t="shared" ref="AD43:AD73" si="112">U43*R43</f>
        <v>0</v>
      </c>
      <c r="AE43" s="46">
        <f t="shared" ref="AE43:AE73" si="113">(W43*85%)*S43</f>
        <v>0</v>
      </c>
      <c r="AF43" s="46">
        <f t="shared" ref="AF43:AF73" si="114">U43*T43</f>
        <v>0</v>
      </c>
      <c r="AG43" s="47">
        <f t="shared" ref="AG43:AG73" si="115">X43/W43</f>
        <v>6.5560648900386001E-2</v>
      </c>
      <c r="AH43" s="47">
        <f t="shared" ref="AH43:AH73" si="116">Y43/W43</f>
        <v>0</v>
      </c>
      <c r="AI43" s="47">
        <f t="shared" ref="AI43:AI73" si="117">Z43/W43</f>
        <v>0</v>
      </c>
      <c r="AJ43" s="47">
        <f t="shared" ref="AJ43:AJ73" si="118">AA43/W43</f>
        <v>0</v>
      </c>
      <c r="AK43" s="47">
        <f t="shared" ref="AK43:AK73" si="119">AB43/W43</f>
        <v>0</v>
      </c>
      <c r="AL43" s="47">
        <f t="shared" ref="AL43:AL73" si="120">AC43/W43</f>
        <v>0</v>
      </c>
      <c r="AM43" s="47">
        <f t="shared" ref="AM43:AM73" si="121">AD43/W43</f>
        <v>0</v>
      </c>
      <c r="AN43" s="47">
        <f t="shared" ref="AN43:AN73" si="122">AE43/W43</f>
        <v>0</v>
      </c>
      <c r="AO43" s="47">
        <f t="shared" ref="AO43:AO73" si="123">AF43/W43</f>
        <v>0</v>
      </c>
      <c r="AP43" s="47">
        <f t="shared" ref="AP43:AP73" si="124">SUM(AG43:AO43)</f>
        <v>6.5560648900386001E-2</v>
      </c>
      <c r="AQ43" s="46">
        <f t="shared" ref="AQ43:AQ73" si="125">W43*AP43</f>
        <v>903659.4</v>
      </c>
      <c r="AR43" s="60"/>
    </row>
    <row r="44" spans="1:44" s="44" customFormat="1" ht="30" customHeight="1">
      <c r="A44" s="44">
        <v>39</v>
      </c>
      <c r="B44" s="44" t="s">
        <v>184</v>
      </c>
      <c r="C44" s="44" t="s">
        <v>185</v>
      </c>
      <c r="D44" s="48">
        <v>400137135170004</v>
      </c>
      <c r="E44" s="52" t="s">
        <v>138</v>
      </c>
      <c r="F44" s="44">
        <v>13</v>
      </c>
      <c r="G44" s="44">
        <v>13</v>
      </c>
      <c r="H44" s="44">
        <v>17.8</v>
      </c>
      <c r="I44" s="45">
        <v>0.1</v>
      </c>
      <c r="J44" s="42"/>
      <c r="K44" s="46"/>
      <c r="L44" s="45"/>
      <c r="M44" s="46"/>
      <c r="N44" s="46"/>
      <c r="O44" s="45"/>
      <c r="P44" s="46"/>
      <c r="Q44" s="46"/>
      <c r="R44" s="45"/>
      <c r="S44" s="45"/>
      <c r="T44" s="45"/>
      <c r="U44" s="46">
        <v>6024396</v>
      </c>
      <c r="V44" s="46">
        <v>5599080</v>
      </c>
      <c r="W44" s="46">
        <f t="shared" si="105"/>
        <v>11623476</v>
      </c>
      <c r="X44" s="46">
        <f t="shared" si="106"/>
        <v>602439.6</v>
      </c>
      <c r="Y44" s="46">
        <f t="shared" si="107"/>
        <v>0</v>
      </c>
      <c r="Z44" s="46">
        <f t="shared" si="108"/>
        <v>0</v>
      </c>
      <c r="AA44" s="46">
        <f t="shared" si="109"/>
        <v>0</v>
      </c>
      <c r="AB44" s="46">
        <f t="shared" si="110"/>
        <v>0</v>
      </c>
      <c r="AC44" s="46">
        <f t="shared" si="111"/>
        <v>0</v>
      </c>
      <c r="AD44" s="46">
        <f t="shared" si="112"/>
        <v>0</v>
      </c>
      <c r="AE44" s="46">
        <f t="shared" si="113"/>
        <v>0</v>
      </c>
      <c r="AF44" s="46">
        <f t="shared" si="114"/>
        <v>0</v>
      </c>
      <c r="AG44" s="47">
        <f t="shared" si="115"/>
        <v>5.1829555977919169E-2</v>
      </c>
      <c r="AH44" s="47">
        <f t="shared" si="116"/>
        <v>0</v>
      </c>
      <c r="AI44" s="47">
        <f t="shared" si="117"/>
        <v>0</v>
      </c>
      <c r="AJ44" s="47">
        <f t="shared" si="118"/>
        <v>0</v>
      </c>
      <c r="AK44" s="47">
        <f t="shared" si="119"/>
        <v>0</v>
      </c>
      <c r="AL44" s="47">
        <f t="shared" si="120"/>
        <v>0</v>
      </c>
      <c r="AM44" s="47">
        <f t="shared" si="121"/>
        <v>0</v>
      </c>
      <c r="AN44" s="47">
        <f t="shared" si="122"/>
        <v>0</v>
      </c>
      <c r="AO44" s="47">
        <f t="shared" si="123"/>
        <v>0</v>
      </c>
      <c r="AP44" s="47">
        <f t="shared" si="124"/>
        <v>5.1829555977919169E-2</v>
      </c>
      <c r="AQ44" s="46">
        <f t="shared" si="125"/>
        <v>602439.6</v>
      </c>
      <c r="AR44" s="60"/>
    </row>
    <row r="45" spans="1:44" s="44" customFormat="1" ht="30" customHeight="1">
      <c r="A45" s="44">
        <v>40</v>
      </c>
      <c r="B45" s="44" t="s">
        <v>186</v>
      </c>
      <c r="C45" s="44" t="s">
        <v>187</v>
      </c>
      <c r="D45" s="48">
        <v>400137135170018</v>
      </c>
      <c r="E45" s="52" t="s">
        <v>144</v>
      </c>
      <c r="F45" s="44">
        <v>20</v>
      </c>
      <c r="G45" s="44">
        <v>20</v>
      </c>
      <c r="H45" s="44">
        <v>19.3</v>
      </c>
      <c r="I45" s="45">
        <v>0.2</v>
      </c>
      <c r="J45" s="42"/>
      <c r="K45" s="46"/>
      <c r="L45" s="45"/>
      <c r="M45" s="46"/>
      <c r="N45" s="46"/>
      <c r="O45" s="45"/>
      <c r="P45" s="46"/>
      <c r="Q45" s="46"/>
      <c r="R45" s="45"/>
      <c r="S45" s="45"/>
      <c r="T45" s="45"/>
      <c r="U45" s="46">
        <v>6024396</v>
      </c>
      <c r="V45" s="46">
        <v>7564703</v>
      </c>
      <c r="W45" s="46">
        <f t="shared" si="105"/>
        <v>13589099</v>
      </c>
      <c r="X45" s="46">
        <f t="shared" si="106"/>
        <v>1204879.2</v>
      </c>
      <c r="Y45" s="46">
        <f t="shared" si="107"/>
        <v>0</v>
      </c>
      <c r="Z45" s="46">
        <f t="shared" si="108"/>
        <v>0</v>
      </c>
      <c r="AA45" s="46">
        <f t="shared" si="109"/>
        <v>0</v>
      </c>
      <c r="AB45" s="46">
        <f t="shared" si="110"/>
        <v>0</v>
      </c>
      <c r="AC45" s="46">
        <f t="shared" si="111"/>
        <v>0</v>
      </c>
      <c r="AD45" s="46">
        <f t="shared" si="112"/>
        <v>0</v>
      </c>
      <c r="AE45" s="46">
        <f t="shared" si="113"/>
        <v>0</v>
      </c>
      <c r="AF45" s="46">
        <f t="shared" si="114"/>
        <v>0</v>
      </c>
      <c r="AG45" s="47">
        <f t="shared" si="115"/>
        <v>8.8665127835186125E-2</v>
      </c>
      <c r="AH45" s="47">
        <f t="shared" si="116"/>
        <v>0</v>
      </c>
      <c r="AI45" s="47">
        <f t="shared" si="117"/>
        <v>0</v>
      </c>
      <c r="AJ45" s="47">
        <f t="shared" si="118"/>
        <v>0</v>
      </c>
      <c r="AK45" s="47">
        <f t="shared" si="119"/>
        <v>0</v>
      </c>
      <c r="AL45" s="47">
        <f t="shared" si="120"/>
        <v>0</v>
      </c>
      <c r="AM45" s="47">
        <f t="shared" si="121"/>
        <v>0</v>
      </c>
      <c r="AN45" s="47">
        <f t="shared" si="122"/>
        <v>0</v>
      </c>
      <c r="AO45" s="47">
        <f t="shared" si="123"/>
        <v>0</v>
      </c>
      <c r="AP45" s="47">
        <f t="shared" si="124"/>
        <v>8.8665127835186125E-2</v>
      </c>
      <c r="AQ45" s="46">
        <f t="shared" si="125"/>
        <v>1204879.2</v>
      </c>
      <c r="AR45" s="60"/>
    </row>
    <row r="46" spans="1:44" s="44" customFormat="1" ht="30" customHeight="1">
      <c r="A46" s="44">
        <v>41</v>
      </c>
      <c r="B46" s="44" t="s">
        <v>188</v>
      </c>
      <c r="C46" s="44" t="s">
        <v>189</v>
      </c>
      <c r="D46" s="48">
        <v>400137135170123</v>
      </c>
      <c r="E46" s="52" t="s">
        <v>144</v>
      </c>
      <c r="F46" s="44">
        <v>20</v>
      </c>
      <c r="G46" s="44">
        <v>20</v>
      </c>
      <c r="H46" s="44">
        <v>19.2</v>
      </c>
      <c r="I46" s="45">
        <v>0.15</v>
      </c>
      <c r="J46" s="42"/>
      <c r="K46" s="46"/>
      <c r="L46" s="45"/>
      <c r="M46" s="46"/>
      <c r="N46" s="46"/>
      <c r="O46" s="45"/>
      <c r="P46" s="46"/>
      <c r="Q46" s="46"/>
      <c r="R46" s="45"/>
      <c r="S46" s="45"/>
      <c r="T46" s="45"/>
      <c r="U46" s="46">
        <v>6024396</v>
      </c>
      <c r="V46" s="46">
        <v>7564703</v>
      </c>
      <c r="W46" s="46">
        <f t="shared" si="105"/>
        <v>13589099</v>
      </c>
      <c r="X46" s="46">
        <f t="shared" si="106"/>
        <v>903659.4</v>
      </c>
      <c r="Y46" s="46">
        <f t="shared" si="107"/>
        <v>0</v>
      </c>
      <c r="Z46" s="46">
        <f t="shared" si="108"/>
        <v>0</v>
      </c>
      <c r="AA46" s="46">
        <f t="shared" si="109"/>
        <v>0</v>
      </c>
      <c r="AB46" s="46">
        <f t="shared" si="110"/>
        <v>0</v>
      </c>
      <c r="AC46" s="46">
        <f t="shared" si="111"/>
        <v>0</v>
      </c>
      <c r="AD46" s="46">
        <f t="shared" si="112"/>
        <v>0</v>
      </c>
      <c r="AE46" s="46">
        <f t="shared" si="113"/>
        <v>0</v>
      </c>
      <c r="AF46" s="46">
        <f t="shared" si="114"/>
        <v>0</v>
      </c>
      <c r="AG46" s="47">
        <f t="shared" si="115"/>
        <v>6.6498845876389601E-2</v>
      </c>
      <c r="AH46" s="47">
        <f t="shared" si="116"/>
        <v>0</v>
      </c>
      <c r="AI46" s="47">
        <f t="shared" si="117"/>
        <v>0</v>
      </c>
      <c r="AJ46" s="47">
        <f t="shared" si="118"/>
        <v>0</v>
      </c>
      <c r="AK46" s="47">
        <f t="shared" si="119"/>
        <v>0</v>
      </c>
      <c r="AL46" s="47">
        <f t="shared" si="120"/>
        <v>0</v>
      </c>
      <c r="AM46" s="47">
        <f t="shared" si="121"/>
        <v>0</v>
      </c>
      <c r="AN46" s="47">
        <f t="shared" si="122"/>
        <v>0</v>
      </c>
      <c r="AO46" s="47">
        <f t="shared" si="123"/>
        <v>0</v>
      </c>
      <c r="AP46" s="47">
        <f t="shared" si="124"/>
        <v>6.6498845876389601E-2</v>
      </c>
      <c r="AQ46" s="46">
        <f t="shared" si="125"/>
        <v>903659.4</v>
      </c>
      <c r="AR46" s="60"/>
    </row>
    <row r="47" spans="1:44" s="44" customFormat="1" ht="30" customHeight="1">
      <c r="A47" s="44">
        <v>42</v>
      </c>
      <c r="B47" s="44" t="s">
        <v>130</v>
      </c>
      <c r="C47" s="44" t="s">
        <v>190</v>
      </c>
      <c r="D47" s="48">
        <v>400137135170124</v>
      </c>
      <c r="E47" s="52" t="s">
        <v>144</v>
      </c>
      <c r="F47" s="44">
        <v>20</v>
      </c>
      <c r="G47" s="44">
        <v>20</v>
      </c>
      <c r="H47" s="44">
        <v>18.809999999999999</v>
      </c>
      <c r="I47" s="45">
        <v>0.1</v>
      </c>
      <c r="J47" s="42"/>
      <c r="K47" s="46"/>
      <c r="L47" s="45"/>
      <c r="M47" s="46"/>
      <c r="N47" s="46"/>
      <c r="O47" s="45"/>
      <c r="P47" s="46"/>
      <c r="Q47" s="46"/>
      <c r="R47" s="45"/>
      <c r="S47" s="45"/>
      <c r="T47" s="45"/>
      <c r="U47" s="46">
        <v>6024396</v>
      </c>
      <c r="V47" s="46">
        <v>7564703</v>
      </c>
      <c r="W47" s="46">
        <f t="shared" si="105"/>
        <v>13589099</v>
      </c>
      <c r="X47" s="46">
        <f t="shared" si="106"/>
        <v>602439.6</v>
      </c>
      <c r="Y47" s="46">
        <f t="shared" si="107"/>
        <v>0</v>
      </c>
      <c r="Z47" s="46">
        <f t="shared" si="108"/>
        <v>0</v>
      </c>
      <c r="AA47" s="46">
        <f t="shared" si="109"/>
        <v>0</v>
      </c>
      <c r="AB47" s="46">
        <f t="shared" si="110"/>
        <v>0</v>
      </c>
      <c r="AC47" s="46">
        <f t="shared" si="111"/>
        <v>0</v>
      </c>
      <c r="AD47" s="46">
        <f t="shared" si="112"/>
        <v>0</v>
      </c>
      <c r="AE47" s="46">
        <f t="shared" si="113"/>
        <v>0</v>
      </c>
      <c r="AF47" s="46">
        <f t="shared" si="114"/>
        <v>0</v>
      </c>
      <c r="AG47" s="47">
        <f t="shared" si="115"/>
        <v>4.4332563917593062E-2</v>
      </c>
      <c r="AH47" s="47">
        <f t="shared" si="116"/>
        <v>0</v>
      </c>
      <c r="AI47" s="47">
        <f t="shared" si="117"/>
        <v>0</v>
      </c>
      <c r="AJ47" s="47">
        <f t="shared" si="118"/>
        <v>0</v>
      </c>
      <c r="AK47" s="47">
        <f t="shared" si="119"/>
        <v>0</v>
      </c>
      <c r="AL47" s="47">
        <f t="shared" si="120"/>
        <v>0</v>
      </c>
      <c r="AM47" s="47">
        <f t="shared" si="121"/>
        <v>0</v>
      </c>
      <c r="AN47" s="47">
        <f t="shared" si="122"/>
        <v>0</v>
      </c>
      <c r="AO47" s="47">
        <f t="shared" si="123"/>
        <v>0</v>
      </c>
      <c r="AP47" s="47">
        <f t="shared" si="124"/>
        <v>4.4332563917593062E-2</v>
      </c>
      <c r="AQ47" s="46">
        <f t="shared" si="125"/>
        <v>602439.6</v>
      </c>
      <c r="AR47" s="60"/>
    </row>
    <row r="48" spans="1:44" s="44" customFormat="1" ht="30" customHeight="1">
      <c r="A48" s="44">
        <v>43</v>
      </c>
      <c r="B48" s="44" t="s">
        <v>115</v>
      </c>
      <c r="C48" s="44" t="s">
        <v>191</v>
      </c>
      <c r="D48" s="48">
        <v>400137135170035</v>
      </c>
      <c r="E48" s="52" t="s">
        <v>192</v>
      </c>
      <c r="F48" s="44">
        <v>17</v>
      </c>
      <c r="G48" s="44">
        <v>17</v>
      </c>
      <c r="H48" s="44">
        <v>18.22</v>
      </c>
      <c r="I48" s="45">
        <v>0.2</v>
      </c>
      <c r="J48" s="57" t="s">
        <v>112</v>
      </c>
      <c r="K48" s="46">
        <v>668828</v>
      </c>
      <c r="L48" s="45"/>
      <c r="M48" s="46"/>
      <c r="N48" s="46"/>
      <c r="O48" s="45"/>
      <c r="P48" s="46"/>
      <c r="Q48" s="46"/>
      <c r="R48" s="45"/>
      <c r="S48" s="45"/>
      <c r="T48" s="45"/>
      <c r="U48" s="46">
        <v>6024396</v>
      </c>
      <c r="V48" s="46">
        <v>6904117</v>
      </c>
      <c r="W48" s="46">
        <f t="shared" si="105"/>
        <v>12928513</v>
      </c>
      <c r="X48" s="46">
        <f t="shared" si="106"/>
        <v>1204879.2</v>
      </c>
      <c r="Y48" s="46">
        <f t="shared" si="107"/>
        <v>668828</v>
      </c>
      <c r="Z48" s="46">
        <f t="shared" si="108"/>
        <v>0</v>
      </c>
      <c r="AA48" s="46">
        <f t="shared" si="109"/>
        <v>0</v>
      </c>
      <c r="AB48" s="46">
        <f t="shared" si="110"/>
        <v>0</v>
      </c>
      <c r="AC48" s="46">
        <f t="shared" si="111"/>
        <v>0</v>
      </c>
      <c r="AD48" s="46">
        <f t="shared" si="112"/>
        <v>0</v>
      </c>
      <c r="AE48" s="46">
        <f t="shared" si="113"/>
        <v>0</v>
      </c>
      <c r="AF48" s="46">
        <f t="shared" si="114"/>
        <v>0</v>
      </c>
      <c r="AG48" s="47">
        <f t="shared" si="115"/>
        <v>9.3195497424955212E-2</v>
      </c>
      <c r="AH48" s="47">
        <f t="shared" si="116"/>
        <v>5.173278628408387E-2</v>
      </c>
      <c r="AI48" s="47">
        <f t="shared" si="117"/>
        <v>0</v>
      </c>
      <c r="AJ48" s="47">
        <f t="shared" si="118"/>
        <v>0</v>
      </c>
      <c r="AK48" s="47">
        <f t="shared" si="119"/>
        <v>0</v>
      </c>
      <c r="AL48" s="47">
        <f t="shared" si="120"/>
        <v>0</v>
      </c>
      <c r="AM48" s="47">
        <f t="shared" si="121"/>
        <v>0</v>
      </c>
      <c r="AN48" s="47">
        <f t="shared" si="122"/>
        <v>0</v>
      </c>
      <c r="AO48" s="47">
        <f t="shared" si="123"/>
        <v>0</v>
      </c>
      <c r="AP48" s="47">
        <f t="shared" si="124"/>
        <v>0.1449282837090391</v>
      </c>
      <c r="AQ48" s="46">
        <f t="shared" si="125"/>
        <v>1873707.2000000002</v>
      </c>
      <c r="AR48" s="60"/>
    </row>
    <row r="49" spans="1:44" s="44" customFormat="1" ht="30" customHeight="1">
      <c r="A49" s="44">
        <v>44</v>
      </c>
      <c r="B49" s="44" t="s">
        <v>193</v>
      </c>
      <c r="C49" s="44" t="s">
        <v>194</v>
      </c>
      <c r="D49" s="48">
        <v>400137135170118</v>
      </c>
      <c r="E49" s="52" t="s">
        <v>192</v>
      </c>
      <c r="F49" s="44">
        <v>17</v>
      </c>
      <c r="G49" s="44">
        <v>17</v>
      </c>
      <c r="H49" s="44">
        <v>18.14</v>
      </c>
      <c r="I49" s="45">
        <v>0.15</v>
      </c>
      <c r="J49" s="42"/>
      <c r="K49" s="46"/>
      <c r="L49" s="45"/>
      <c r="M49" s="46"/>
      <c r="N49" s="46"/>
      <c r="O49" s="45"/>
      <c r="P49" s="46"/>
      <c r="Q49" s="46"/>
      <c r="R49" s="45"/>
      <c r="S49" s="45"/>
      <c r="T49" s="45"/>
      <c r="U49" s="46">
        <v>6024396</v>
      </c>
      <c r="V49" s="46">
        <v>6904117</v>
      </c>
      <c r="W49" s="46">
        <f t="shared" si="105"/>
        <v>12928513</v>
      </c>
      <c r="X49" s="46">
        <f t="shared" si="106"/>
        <v>903659.4</v>
      </c>
      <c r="Y49" s="46">
        <f t="shared" si="107"/>
        <v>0</v>
      </c>
      <c r="Z49" s="46">
        <f t="shared" si="108"/>
        <v>0</v>
      </c>
      <c r="AA49" s="46">
        <f t="shared" si="109"/>
        <v>0</v>
      </c>
      <c r="AB49" s="46">
        <f t="shared" si="110"/>
        <v>0</v>
      </c>
      <c r="AC49" s="46">
        <f t="shared" si="111"/>
        <v>0</v>
      </c>
      <c r="AD49" s="46">
        <f t="shared" si="112"/>
        <v>0</v>
      </c>
      <c r="AE49" s="46">
        <f t="shared" si="113"/>
        <v>0</v>
      </c>
      <c r="AF49" s="46">
        <f t="shared" si="114"/>
        <v>0</v>
      </c>
      <c r="AG49" s="47">
        <f t="shared" si="115"/>
        <v>6.9896623068716413E-2</v>
      </c>
      <c r="AH49" s="47">
        <f t="shared" si="116"/>
        <v>0</v>
      </c>
      <c r="AI49" s="47">
        <f t="shared" si="117"/>
        <v>0</v>
      </c>
      <c r="AJ49" s="47">
        <f t="shared" si="118"/>
        <v>0</v>
      </c>
      <c r="AK49" s="47">
        <f t="shared" si="119"/>
        <v>0</v>
      </c>
      <c r="AL49" s="47">
        <f t="shared" si="120"/>
        <v>0</v>
      </c>
      <c r="AM49" s="47">
        <f t="shared" si="121"/>
        <v>0</v>
      </c>
      <c r="AN49" s="47">
        <f t="shared" si="122"/>
        <v>0</v>
      </c>
      <c r="AO49" s="47">
        <f t="shared" si="123"/>
        <v>0</v>
      </c>
      <c r="AP49" s="47">
        <f t="shared" si="124"/>
        <v>6.9896623068716413E-2</v>
      </c>
      <c r="AQ49" s="46">
        <f t="shared" si="125"/>
        <v>903659.4</v>
      </c>
      <c r="AR49" s="60"/>
    </row>
    <row r="50" spans="1:44" s="44" customFormat="1" ht="30" customHeight="1">
      <c r="A50" s="44">
        <v>45</v>
      </c>
      <c r="B50" s="44" t="s">
        <v>195</v>
      </c>
      <c r="C50" s="44" t="s">
        <v>196</v>
      </c>
      <c r="D50" s="48">
        <v>400137135170062</v>
      </c>
      <c r="E50" s="52" t="s">
        <v>192</v>
      </c>
      <c r="F50" s="44">
        <v>17</v>
      </c>
      <c r="G50" s="44">
        <v>17</v>
      </c>
      <c r="H50" s="44">
        <v>18.07</v>
      </c>
      <c r="I50" s="45">
        <v>0.1</v>
      </c>
      <c r="J50" s="42"/>
      <c r="K50" s="46"/>
      <c r="L50" s="45"/>
      <c r="M50" s="46"/>
      <c r="N50" s="46"/>
      <c r="O50" s="45"/>
      <c r="P50" s="46"/>
      <c r="Q50" s="46"/>
      <c r="R50" s="45"/>
      <c r="S50" s="45"/>
      <c r="T50" s="45"/>
      <c r="U50" s="46">
        <v>6024396</v>
      </c>
      <c r="V50" s="46">
        <v>6904117</v>
      </c>
      <c r="W50" s="46">
        <f t="shared" si="105"/>
        <v>12928513</v>
      </c>
      <c r="X50" s="46">
        <f t="shared" si="106"/>
        <v>602439.6</v>
      </c>
      <c r="Y50" s="46">
        <f t="shared" si="107"/>
        <v>0</v>
      </c>
      <c r="Z50" s="46">
        <f t="shared" si="108"/>
        <v>0</v>
      </c>
      <c r="AA50" s="46">
        <f t="shared" si="109"/>
        <v>0</v>
      </c>
      <c r="AB50" s="46">
        <f t="shared" si="110"/>
        <v>0</v>
      </c>
      <c r="AC50" s="46">
        <f t="shared" si="111"/>
        <v>0</v>
      </c>
      <c r="AD50" s="46">
        <f t="shared" si="112"/>
        <v>0</v>
      </c>
      <c r="AE50" s="46">
        <f t="shared" si="113"/>
        <v>0</v>
      </c>
      <c r="AF50" s="46">
        <f t="shared" si="114"/>
        <v>0</v>
      </c>
      <c r="AG50" s="47">
        <f t="shared" si="115"/>
        <v>4.6597748712477606E-2</v>
      </c>
      <c r="AH50" s="47">
        <f t="shared" si="116"/>
        <v>0</v>
      </c>
      <c r="AI50" s="47">
        <f t="shared" si="117"/>
        <v>0</v>
      </c>
      <c r="AJ50" s="47">
        <f t="shared" si="118"/>
        <v>0</v>
      </c>
      <c r="AK50" s="47">
        <f t="shared" si="119"/>
        <v>0</v>
      </c>
      <c r="AL50" s="47">
        <f t="shared" si="120"/>
        <v>0</v>
      </c>
      <c r="AM50" s="47">
        <f t="shared" si="121"/>
        <v>0</v>
      </c>
      <c r="AN50" s="47">
        <f t="shared" si="122"/>
        <v>0</v>
      </c>
      <c r="AO50" s="47">
        <f t="shared" si="123"/>
        <v>0</v>
      </c>
      <c r="AP50" s="47">
        <f t="shared" si="124"/>
        <v>4.6597748712477606E-2</v>
      </c>
      <c r="AQ50" s="46">
        <f t="shared" si="125"/>
        <v>602439.6</v>
      </c>
      <c r="AR50" s="60"/>
    </row>
    <row r="51" spans="1:44" s="44" customFormat="1" ht="49.5" customHeight="1">
      <c r="A51" s="44">
        <v>46</v>
      </c>
      <c r="B51" s="44" t="s">
        <v>117</v>
      </c>
      <c r="C51" s="44" t="s">
        <v>197</v>
      </c>
      <c r="D51" s="48">
        <v>400137135170101</v>
      </c>
      <c r="E51" s="52" t="s">
        <v>281</v>
      </c>
      <c r="F51" s="44">
        <v>15</v>
      </c>
      <c r="G51" s="44">
        <v>15</v>
      </c>
      <c r="H51" s="44">
        <v>19.46</v>
      </c>
      <c r="I51" s="45">
        <v>0.2</v>
      </c>
      <c r="J51" s="57" t="s">
        <v>114</v>
      </c>
      <c r="K51" s="46">
        <v>668828</v>
      </c>
      <c r="L51" s="45">
        <v>0.1</v>
      </c>
      <c r="M51" s="46"/>
      <c r="N51" s="46"/>
      <c r="O51" s="45"/>
      <c r="P51" s="46"/>
      <c r="Q51" s="46"/>
      <c r="R51" s="45"/>
      <c r="S51" s="45"/>
      <c r="T51" s="45"/>
      <c r="U51" s="46">
        <v>6024396</v>
      </c>
      <c r="V51" s="46">
        <v>5962841</v>
      </c>
      <c r="W51" s="46">
        <f t="shared" si="105"/>
        <v>11987237</v>
      </c>
      <c r="X51" s="46">
        <f t="shared" si="106"/>
        <v>1204879.2</v>
      </c>
      <c r="Y51" s="46">
        <f t="shared" si="107"/>
        <v>668828</v>
      </c>
      <c r="Z51" s="46">
        <f t="shared" si="108"/>
        <v>602439.6</v>
      </c>
      <c r="AA51" s="46">
        <f t="shared" si="109"/>
        <v>0</v>
      </c>
      <c r="AB51" s="46">
        <f t="shared" si="110"/>
        <v>0</v>
      </c>
      <c r="AC51" s="46">
        <f t="shared" si="111"/>
        <v>0</v>
      </c>
      <c r="AD51" s="46">
        <f t="shared" si="112"/>
        <v>0</v>
      </c>
      <c r="AE51" s="46">
        <f t="shared" si="113"/>
        <v>0</v>
      </c>
      <c r="AF51" s="46">
        <f t="shared" si="114"/>
        <v>0</v>
      </c>
      <c r="AG51" s="47">
        <f t="shared" si="115"/>
        <v>0.10051350448814851</v>
      </c>
      <c r="AH51" s="47">
        <f t="shared" si="116"/>
        <v>5.5795009308650528E-2</v>
      </c>
      <c r="AI51" s="47">
        <f t="shared" si="117"/>
        <v>5.0256752244074256E-2</v>
      </c>
      <c r="AJ51" s="47">
        <f t="shared" si="118"/>
        <v>0</v>
      </c>
      <c r="AK51" s="47">
        <f t="shared" si="119"/>
        <v>0</v>
      </c>
      <c r="AL51" s="47">
        <f t="shared" si="120"/>
        <v>0</v>
      </c>
      <c r="AM51" s="47">
        <f t="shared" si="121"/>
        <v>0</v>
      </c>
      <c r="AN51" s="47">
        <f t="shared" si="122"/>
        <v>0</v>
      </c>
      <c r="AO51" s="47">
        <f t="shared" si="123"/>
        <v>0</v>
      </c>
      <c r="AP51" s="47">
        <f t="shared" si="124"/>
        <v>0.2065652660408733</v>
      </c>
      <c r="AQ51" s="46">
        <f t="shared" si="125"/>
        <v>2476146.7999999998</v>
      </c>
      <c r="AR51" s="60"/>
    </row>
    <row r="52" spans="1:44" s="44" customFormat="1" ht="28.5" customHeight="1">
      <c r="A52" s="44">
        <v>47</v>
      </c>
      <c r="B52" s="44" t="s">
        <v>198</v>
      </c>
      <c r="C52" s="44" t="s">
        <v>199</v>
      </c>
      <c r="D52" s="48">
        <v>400137135170009</v>
      </c>
      <c r="E52" s="52" t="s">
        <v>281</v>
      </c>
      <c r="F52" s="44">
        <v>19</v>
      </c>
      <c r="G52" s="44">
        <v>19</v>
      </c>
      <c r="H52" s="44">
        <v>18.91</v>
      </c>
      <c r="I52" s="45">
        <v>0.15</v>
      </c>
      <c r="J52" s="42"/>
      <c r="K52" s="46"/>
      <c r="L52" s="45"/>
      <c r="M52" s="46"/>
      <c r="N52" s="46"/>
      <c r="O52" s="45"/>
      <c r="P52" s="46"/>
      <c r="Q52" s="46"/>
      <c r="R52" s="45"/>
      <c r="S52" s="45"/>
      <c r="T52" s="45"/>
      <c r="U52" s="46">
        <v>6024396</v>
      </c>
      <c r="V52" s="46">
        <v>7181653</v>
      </c>
      <c r="W52" s="46">
        <f t="shared" si="105"/>
        <v>13206049</v>
      </c>
      <c r="X52" s="46">
        <f t="shared" si="106"/>
        <v>903659.4</v>
      </c>
      <c r="Y52" s="46">
        <f t="shared" si="107"/>
        <v>0</v>
      </c>
      <c r="Z52" s="46">
        <f t="shared" si="108"/>
        <v>0</v>
      </c>
      <c r="AA52" s="46">
        <f t="shared" si="109"/>
        <v>0</v>
      </c>
      <c r="AB52" s="46">
        <f t="shared" si="110"/>
        <v>0</v>
      </c>
      <c r="AC52" s="46">
        <f t="shared" si="111"/>
        <v>0</v>
      </c>
      <c r="AD52" s="46">
        <f t="shared" si="112"/>
        <v>0</v>
      </c>
      <c r="AE52" s="46">
        <f t="shared" si="113"/>
        <v>0</v>
      </c>
      <c r="AF52" s="46">
        <f t="shared" si="114"/>
        <v>0</v>
      </c>
      <c r="AG52" s="47">
        <f t="shared" si="115"/>
        <v>6.8427687948151641E-2</v>
      </c>
      <c r="AH52" s="47">
        <f t="shared" si="116"/>
        <v>0</v>
      </c>
      <c r="AI52" s="47">
        <f t="shared" si="117"/>
        <v>0</v>
      </c>
      <c r="AJ52" s="47">
        <f t="shared" si="118"/>
        <v>0</v>
      </c>
      <c r="AK52" s="47">
        <f t="shared" si="119"/>
        <v>0</v>
      </c>
      <c r="AL52" s="47">
        <f t="shared" si="120"/>
        <v>0</v>
      </c>
      <c r="AM52" s="47">
        <f t="shared" si="121"/>
        <v>0</v>
      </c>
      <c r="AN52" s="47">
        <f t="shared" si="122"/>
        <v>0</v>
      </c>
      <c r="AO52" s="47">
        <f t="shared" si="123"/>
        <v>0</v>
      </c>
      <c r="AP52" s="47">
        <f t="shared" si="124"/>
        <v>6.8427687948151641E-2</v>
      </c>
      <c r="AQ52" s="46">
        <f t="shared" si="125"/>
        <v>903659.4</v>
      </c>
      <c r="AR52" s="60"/>
    </row>
    <row r="53" spans="1:44" s="44" customFormat="1" ht="28.5" customHeight="1">
      <c r="A53" s="44">
        <v>48</v>
      </c>
      <c r="B53" s="44" t="s">
        <v>200</v>
      </c>
      <c r="C53" s="44" t="s">
        <v>201</v>
      </c>
      <c r="D53" s="48">
        <v>400137135170049</v>
      </c>
      <c r="E53" s="52" t="s">
        <v>281</v>
      </c>
      <c r="F53" s="44">
        <v>19</v>
      </c>
      <c r="G53" s="44">
        <v>19</v>
      </c>
      <c r="H53" s="44">
        <v>18.88</v>
      </c>
      <c r="I53" s="45">
        <v>0.1</v>
      </c>
      <c r="J53" s="42"/>
      <c r="K53" s="46"/>
      <c r="L53" s="45"/>
      <c r="M53" s="46"/>
      <c r="N53" s="46"/>
      <c r="O53" s="45"/>
      <c r="P53" s="46"/>
      <c r="Q53" s="46"/>
      <c r="R53" s="45"/>
      <c r="S53" s="45"/>
      <c r="T53" s="45"/>
      <c r="U53" s="46">
        <v>6024396</v>
      </c>
      <c r="V53" s="46">
        <v>7181653</v>
      </c>
      <c r="W53" s="46">
        <f t="shared" si="105"/>
        <v>13206049</v>
      </c>
      <c r="X53" s="46">
        <f t="shared" si="106"/>
        <v>602439.6</v>
      </c>
      <c r="Y53" s="46">
        <f t="shared" si="107"/>
        <v>0</v>
      </c>
      <c r="Z53" s="46">
        <f t="shared" si="108"/>
        <v>0</v>
      </c>
      <c r="AA53" s="46">
        <f t="shared" si="109"/>
        <v>0</v>
      </c>
      <c r="AB53" s="46">
        <f t="shared" si="110"/>
        <v>0</v>
      </c>
      <c r="AC53" s="46">
        <f t="shared" si="111"/>
        <v>0</v>
      </c>
      <c r="AD53" s="46">
        <f t="shared" si="112"/>
        <v>0</v>
      </c>
      <c r="AE53" s="46">
        <f t="shared" si="113"/>
        <v>0</v>
      </c>
      <c r="AF53" s="46">
        <f t="shared" si="114"/>
        <v>0</v>
      </c>
      <c r="AG53" s="47">
        <f t="shared" si="115"/>
        <v>4.5618458632101087E-2</v>
      </c>
      <c r="AH53" s="47">
        <f t="shared" si="116"/>
        <v>0</v>
      </c>
      <c r="AI53" s="47">
        <f t="shared" si="117"/>
        <v>0</v>
      </c>
      <c r="AJ53" s="47">
        <f t="shared" si="118"/>
        <v>0</v>
      </c>
      <c r="AK53" s="47">
        <f t="shared" si="119"/>
        <v>0</v>
      </c>
      <c r="AL53" s="47">
        <f t="shared" si="120"/>
        <v>0</v>
      </c>
      <c r="AM53" s="47">
        <f t="shared" si="121"/>
        <v>0</v>
      </c>
      <c r="AN53" s="47">
        <f t="shared" si="122"/>
        <v>0</v>
      </c>
      <c r="AO53" s="47">
        <f t="shared" si="123"/>
        <v>0</v>
      </c>
      <c r="AP53" s="47">
        <f t="shared" si="124"/>
        <v>4.5618458632101087E-2</v>
      </c>
      <c r="AQ53" s="46">
        <f t="shared" si="125"/>
        <v>602439.6</v>
      </c>
      <c r="AR53" s="60"/>
    </row>
    <row r="54" spans="1:44" s="44" customFormat="1" ht="28.5" customHeight="1">
      <c r="A54" s="44">
        <v>49</v>
      </c>
      <c r="B54" s="44" t="s">
        <v>202</v>
      </c>
      <c r="C54" s="44" t="s">
        <v>203</v>
      </c>
      <c r="D54" s="48">
        <v>400137135170122</v>
      </c>
      <c r="E54" s="52" t="s">
        <v>113</v>
      </c>
      <c r="F54" s="44">
        <v>20</v>
      </c>
      <c r="G54" s="44">
        <v>20</v>
      </c>
      <c r="H54" s="44">
        <v>17.41</v>
      </c>
      <c r="I54" s="45">
        <v>0.2</v>
      </c>
      <c r="J54" s="42"/>
      <c r="K54" s="46"/>
      <c r="L54" s="45"/>
      <c r="M54" s="46"/>
      <c r="N54" s="46"/>
      <c r="O54" s="45"/>
      <c r="P54" s="46"/>
      <c r="Q54" s="46"/>
      <c r="R54" s="45"/>
      <c r="S54" s="45"/>
      <c r="T54" s="45"/>
      <c r="U54" s="46">
        <v>6024396</v>
      </c>
      <c r="V54" s="46">
        <v>7873709</v>
      </c>
      <c r="W54" s="46">
        <f t="shared" si="105"/>
        <v>13898105</v>
      </c>
      <c r="X54" s="46">
        <f t="shared" si="106"/>
        <v>1204879.2</v>
      </c>
      <c r="Y54" s="46">
        <f t="shared" si="107"/>
        <v>0</v>
      </c>
      <c r="Z54" s="46">
        <f t="shared" si="108"/>
        <v>0</v>
      </c>
      <c r="AA54" s="46">
        <f t="shared" si="109"/>
        <v>0</v>
      </c>
      <c r="AB54" s="46">
        <f t="shared" si="110"/>
        <v>0</v>
      </c>
      <c r="AC54" s="46">
        <f t="shared" si="111"/>
        <v>0</v>
      </c>
      <c r="AD54" s="46">
        <f t="shared" si="112"/>
        <v>0</v>
      </c>
      <c r="AE54" s="46">
        <f t="shared" si="113"/>
        <v>0</v>
      </c>
      <c r="AF54" s="46">
        <f t="shared" si="114"/>
        <v>0</v>
      </c>
      <c r="AG54" s="47">
        <f t="shared" si="115"/>
        <v>8.6693775878078333E-2</v>
      </c>
      <c r="AH54" s="47">
        <f t="shared" si="116"/>
        <v>0</v>
      </c>
      <c r="AI54" s="47">
        <f t="shared" si="117"/>
        <v>0</v>
      </c>
      <c r="AJ54" s="47">
        <f t="shared" si="118"/>
        <v>0</v>
      </c>
      <c r="AK54" s="47">
        <f t="shared" si="119"/>
        <v>0</v>
      </c>
      <c r="AL54" s="47">
        <f t="shared" si="120"/>
        <v>0</v>
      </c>
      <c r="AM54" s="47">
        <f t="shared" si="121"/>
        <v>0</v>
      </c>
      <c r="AN54" s="47">
        <f t="shared" si="122"/>
        <v>0</v>
      </c>
      <c r="AO54" s="47">
        <f t="shared" si="123"/>
        <v>0</v>
      </c>
      <c r="AP54" s="47">
        <f t="shared" si="124"/>
        <v>8.6693775878078333E-2</v>
      </c>
      <c r="AQ54" s="46">
        <f t="shared" si="125"/>
        <v>1204879.2</v>
      </c>
      <c r="AR54" s="60"/>
    </row>
    <row r="55" spans="1:44" s="44" customFormat="1" ht="28.5" customHeight="1">
      <c r="A55" s="44">
        <v>50</v>
      </c>
      <c r="B55" s="44" t="s">
        <v>204</v>
      </c>
      <c r="C55" s="44" t="s">
        <v>205</v>
      </c>
      <c r="D55" s="48">
        <v>400137135170053</v>
      </c>
      <c r="E55" s="52" t="s">
        <v>113</v>
      </c>
      <c r="F55" s="44">
        <v>20</v>
      </c>
      <c r="G55" s="44">
        <v>20</v>
      </c>
      <c r="H55" s="44">
        <v>17.27</v>
      </c>
      <c r="I55" s="45">
        <v>0.15</v>
      </c>
      <c r="J55" s="42"/>
      <c r="K55" s="46"/>
      <c r="L55" s="45"/>
      <c r="M55" s="46"/>
      <c r="N55" s="46"/>
      <c r="O55" s="45"/>
      <c r="P55" s="46"/>
      <c r="Q55" s="46"/>
      <c r="R55" s="45"/>
      <c r="S55" s="45"/>
      <c r="T55" s="45"/>
      <c r="U55" s="46">
        <v>6024396</v>
      </c>
      <c r="V55" s="46">
        <v>7873709</v>
      </c>
      <c r="W55" s="46">
        <f t="shared" si="105"/>
        <v>13898105</v>
      </c>
      <c r="X55" s="46">
        <f t="shared" si="106"/>
        <v>903659.4</v>
      </c>
      <c r="Y55" s="46">
        <f t="shared" si="107"/>
        <v>0</v>
      </c>
      <c r="Z55" s="46">
        <f t="shared" si="108"/>
        <v>0</v>
      </c>
      <c r="AA55" s="46">
        <f t="shared" si="109"/>
        <v>0</v>
      </c>
      <c r="AB55" s="46">
        <f t="shared" si="110"/>
        <v>0</v>
      </c>
      <c r="AC55" s="46">
        <f t="shared" si="111"/>
        <v>0</v>
      </c>
      <c r="AD55" s="46">
        <f t="shared" si="112"/>
        <v>0</v>
      </c>
      <c r="AE55" s="46">
        <f t="shared" si="113"/>
        <v>0</v>
      </c>
      <c r="AF55" s="46">
        <f t="shared" si="114"/>
        <v>0</v>
      </c>
      <c r="AG55" s="47">
        <f t="shared" si="115"/>
        <v>6.5020331908558757E-2</v>
      </c>
      <c r="AH55" s="47">
        <f t="shared" si="116"/>
        <v>0</v>
      </c>
      <c r="AI55" s="47">
        <f t="shared" si="117"/>
        <v>0</v>
      </c>
      <c r="AJ55" s="47">
        <f t="shared" si="118"/>
        <v>0</v>
      </c>
      <c r="AK55" s="47">
        <f t="shared" si="119"/>
        <v>0</v>
      </c>
      <c r="AL55" s="47">
        <f t="shared" si="120"/>
        <v>0</v>
      </c>
      <c r="AM55" s="47">
        <f t="shared" si="121"/>
        <v>0</v>
      </c>
      <c r="AN55" s="47">
        <f t="shared" si="122"/>
        <v>0</v>
      </c>
      <c r="AO55" s="47">
        <f t="shared" si="123"/>
        <v>0</v>
      </c>
      <c r="AP55" s="47">
        <f t="shared" si="124"/>
        <v>6.5020331908558757E-2</v>
      </c>
      <c r="AQ55" s="46">
        <f t="shared" si="125"/>
        <v>903659.4</v>
      </c>
      <c r="AR55" s="60"/>
    </row>
    <row r="56" spans="1:44" s="44" customFormat="1" ht="28.5" customHeight="1">
      <c r="A56" s="44">
        <v>51</v>
      </c>
      <c r="B56" s="44" t="s">
        <v>206</v>
      </c>
      <c r="C56" s="44" t="s">
        <v>207</v>
      </c>
      <c r="D56" s="48">
        <v>400137135170100</v>
      </c>
      <c r="E56" s="52" t="s">
        <v>113</v>
      </c>
      <c r="F56" s="44">
        <v>20</v>
      </c>
      <c r="G56" s="44">
        <v>20</v>
      </c>
      <c r="H56" s="44">
        <v>17.22</v>
      </c>
      <c r="I56" s="45">
        <v>0.1</v>
      </c>
      <c r="J56" s="42"/>
      <c r="K56" s="46"/>
      <c r="L56" s="45"/>
      <c r="M56" s="46"/>
      <c r="N56" s="46"/>
      <c r="O56" s="45"/>
      <c r="P56" s="46"/>
      <c r="Q56" s="46"/>
      <c r="R56" s="45"/>
      <c r="S56" s="45"/>
      <c r="T56" s="45"/>
      <c r="U56" s="46">
        <v>6024396</v>
      </c>
      <c r="V56" s="46">
        <v>7873709</v>
      </c>
      <c r="W56" s="46">
        <f t="shared" si="105"/>
        <v>13898105</v>
      </c>
      <c r="X56" s="46">
        <f t="shared" si="106"/>
        <v>602439.6</v>
      </c>
      <c r="Y56" s="46">
        <f t="shared" si="107"/>
        <v>0</v>
      </c>
      <c r="Z56" s="46">
        <f t="shared" si="108"/>
        <v>0</v>
      </c>
      <c r="AA56" s="46">
        <f t="shared" si="109"/>
        <v>0</v>
      </c>
      <c r="AB56" s="46">
        <f t="shared" si="110"/>
        <v>0</v>
      </c>
      <c r="AC56" s="46">
        <f t="shared" si="111"/>
        <v>0</v>
      </c>
      <c r="AD56" s="46">
        <f t="shared" si="112"/>
        <v>0</v>
      </c>
      <c r="AE56" s="46">
        <f t="shared" si="113"/>
        <v>0</v>
      </c>
      <c r="AF56" s="46">
        <f t="shared" si="114"/>
        <v>0</v>
      </c>
      <c r="AG56" s="47">
        <f t="shared" si="115"/>
        <v>4.3346887939039166E-2</v>
      </c>
      <c r="AH56" s="47">
        <f t="shared" si="116"/>
        <v>0</v>
      </c>
      <c r="AI56" s="47">
        <f t="shared" si="117"/>
        <v>0</v>
      </c>
      <c r="AJ56" s="47">
        <f t="shared" si="118"/>
        <v>0</v>
      </c>
      <c r="AK56" s="47">
        <f t="shared" si="119"/>
        <v>0</v>
      </c>
      <c r="AL56" s="47">
        <f t="shared" si="120"/>
        <v>0</v>
      </c>
      <c r="AM56" s="47">
        <f t="shared" si="121"/>
        <v>0</v>
      </c>
      <c r="AN56" s="47">
        <f t="shared" si="122"/>
        <v>0</v>
      </c>
      <c r="AO56" s="47">
        <f t="shared" si="123"/>
        <v>0</v>
      </c>
      <c r="AP56" s="47">
        <f t="shared" si="124"/>
        <v>4.3346887939039166E-2</v>
      </c>
      <c r="AQ56" s="46">
        <f t="shared" si="125"/>
        <v>602439.6</v>
      </c>
      <c r="AR56" s="60"/>
    </row>
    <row r="57" spans="1:44" s="44" customFormat="1" ht="28.5" customHeight="1">
      <c r="A57" s="44">
        <v>52</v>
      </c>
      <c r="B57" s="44" t="s">
        <v>106</v>
      </c>
      <c r="C57" s="44" t="s">
        <v>208</v>
      </c>
      <c r="D57" s="48">
        <v>400137135190021</v>
      </c>
      <c r="E57" s="52" t="s">
        <v>12</v>
      </c>
      <c r="F57" s="44">
        <v>20</v>
      </c>
      <c r="G57" s="44">
        <v>20</v>
      </c>
      <c r="H57" s="44">
        <v>18.55</v>
      </c>
      <c r="I57" s="45">
        <v>0.2</v>
      </c>
      <c r="J57" s="57" t="s">
        <v>98</v>
      </c>
      <c r="K57" s="46">
        <v>729920</v>
      </c>
      <c r="L57" s="45"/>
      <c r="M57" s="46"/>
      <c r="N57" s="46"/>
      <c r="O57" s="45"/>
      <c r="P57" s="46"/>
      <c r="Q57" s="46"/>
      <c r="R57" s="45"/>
      <c r="S57" s="45"/>
      <c r="T57" s="45"/>
      <c r="U57" s="46">
        <v>6128268</v>
      </c>
      <c r="V57" s="46">
        <v>8359045</v>
      </c>
      <c r="W57" s="46">
        <f t="shared" si="105"/>
        <v>14487313</v>
      </c>
      <c r="X57" s="46">
        <f t="shared" si="106"/>
        <v>1225653.6000000001</v>
      </c>
      <c r="Y57" s="46">
        <f t="shared" si="107"/>
        <v>729920</v>
      </c>
      <c r="Z57" s="46">
        <f t="shared" si="108"/>
        <v>0</v>
      </c>
      <c r="AA57" s="46">
        <f t="shared" si="109"/>
        <v>0</v>
      </c>
      <c r="AB57" s="46">
        <f t="shared" si="110"/>
        <v>0</v>
      </c>
      <c r="AC57" s="46">
        <f t="shared" si="111"/>
        <v>0</v>
      </c>
      <c r="AD57" s="46">
        <f t="shared" si="112"/>
        <v>0</v>
      </c>
      <c r="AE57" s="46">
        <f t="shared" si="113"/>
        <v>0</v>
      </c>
      <c r="AF57" s="46">
        <f t="shared" si="114"/>
        <v>0</v>
      </c>
      <c r="AG57" s="47">
        <f t="shared" si="115"/>
        <v>8.4601858191370616E-2</v>
      </c>
      <c r="AH57" s="47">
        <f t="shared" si="116"/>
        <v>5.0383394077286793E-2</v>
      </c>
      <c r="AI57" s="47">
        <f t="shared" si="117"/>
        <v>0</v>
      </c>
      <c r="AJ57" s="47">
        <f t="shared" si="118"/>
        <v>0</v>
      </c>
      <c r="AK57" s="47">
        <f t="shared" si="119"/>
        <v>0</v>
      </c>
      <c r="AL57" s="47">
        <f t="shared" si="120"/>
        <v>0</v>
      </c>
      <c r="AM57" s="47">
        <f t="shared" si="121"/>
        <v>0</v>
      </c>
      <c r="AN57" s="47">
        <f t="shared" si="122"/>
        <v>0</v>
      </c>
      <c r="AO57" s="47">
        <f t="shared" si="123"/>
        <v>0</v>
      </c>
      <c r="AP57" s="47">
        <f t="shared" si="124"/>
        <v>0.1349852522686574</v>
      </c>
      <c r="AQ57" s="46">
        <f t="shared" si="125"/>
        <v>1955573.5999999999</v>
      </c>
      <c r="AR57" s="60"/>
    </row>
    <row r="58" spans="1:44" s="44" customFormat="1" ht="28.5" customHeight="1">
      <c r="A58" s="44">
        <v>53</v>
      </c>
      <c r="B58" s="44" t="s">
        <v>168</v>
      </c>
      <c r="C58" s="44" t="s">
        <v>209</v>
      </c>
      <c r="D58" s="48">
        <v>400137135190059</v>
      </c>
      <c r="E58" s="52" t="s">
        <v>12</v>
      </c>
      <c r="F58" s="44">
        <v>20</v>
      </c>
      <c r="G58" s="44">
        <v>20</v>
      </c>
      <c r="H58" s="44">
        <v>18.47</v>
      </c>
      <c r="I58" s="45">
        <v>0.15</v>
      </c>
      <c r="J58" s="42"/>
      <c r="K58" s="46"/>
      <c r="L58" s="45"/>
      <c r="M58" s="46"/>
      <c r="N58" s="46"/>
      <c r="O58" s="45"/>
      <c r="P58" s="46"/>
      <c r="Q58" s="46"/>
      <c r="R58" s="45"/>
      <c r="S58" s="45"/>
      <c r="T58" s="45"/>
      <c r="U58" s="46">
        <v>6128268</v>
      </c>
      <c r="V58" s="46">
        <v>8359045</v>
      </c>
      <c r="W58" s="46">
        <f t="shared" si="105"/>
        <v>14487313</v>
      </c>
      <c r="X58" s="46">
        <f t="shared" si="106"/>
        <v>919240.2</v>
      </c>
      <c r="Y58" s="46">
        <f t="shared" si="107"/>
        <v>0</v>
      </c>
      <c r="Z58" s="46">
        <f t="shared" si="108"/>
        <v>0</v>
      </c>
      <c r="AA58" s="46">
        <f t="shared" si="109"/>
        <v>0</v>
      </c>
      <c r="AB58" s="46">
        <f t="shared" si="110"/>
        <v>0</v>
      </c>
      <c r="AC58" s="46">
        <f t="shared" si="111"/>
        <v>0</v>
      </c>
      <c r="AD58" s="46">
        <f t="shared" si="112"/>
        <v>0</v>
      </c>
      <c r="AE58" s="46">
        <f t="shared" si="113"/>
        <v>0</v>
      </c>
      <c r="AF58" s="46">
        <f t="shared" si="114"/>
        <v>0</v>
      </c>
      <c r="AG58" s="47">
        <f t="shared" si="115"/>
        <v>6.3451393643527962E-2</v>
      </c>
      <c r="AH58" s="47">
        <f t="shared" si="116"/>
        <v>0</v>
      </c>
      <c r="AI58" s="47">
        <f t="shared" si="117"/>
        <v>0</v>
      </c>
      <c r="AJ58" s="47">
        <f t="shared" si="118"/>
        <v>0</v>
      </c>
      <c r="AK58" s="47">
        <f t="shared" si="119"/>
        <v>0</v>
      </c>
      <c r="AL58" s="47">
        <f t="shared" si="120"/>
        <v>0</v>
      </c>
      <c r="AM58" s="47">
        <f t="shared" si="121"/>
        <v>0</v>
      </c>
      <c r="AN58" s="47">
        <f t="shared" si="122"/>
        <v>0</v>
      </c>
      <c r="AO58" s="47">
        <f t="shared" si="123"/>
        <v>0</v>
      </c>
      <c r="AP58" s="47">
        <f t="shared" si="124"/>
        <v>6.3451393643527962E-2</v>
      </c>
      <c r="AQ58" s="46">
        <f t="shared" si="125"/>
        <v>919240.2</v>
      </c>
      <c r="AR58" s="60"/>
    </row>
    <row r="59" spans="1:44" s="44" customFormat="1" ht="28.5" customHeight="1">
      <c r="A59" s="44">
        <v>54</v>
      </c>
      <c r="B59" s="44" t="s">
        <v>106</v>
      </c>
      <c r="C59" s="44" t="s">
        <v>210</v>
      </c>
      <c r="D59" s="48">
        <v>400137135190046</v>
      </c>
      <c r="E59" s="52" t="s">
        <v>12</v>
      </c>
      <c r="F59" s="44">
        <v>20</v>
      </c>
      <c r="G59" s="44">
        <v>20</v>
      </c>
      <c r="H59" s="44">
        <v>18.399999999999999</v>
      </c>
      <c r="I59" s="45">
        <v>0.1</v>
      </c>
      <c r="J59" s="42"/>
      <c r="K59" s="46"/>
      <c r="L59" s="45"/>
      <c r="M59" s="46"/>
      <c r="N59" s="46"/>
      <c r="O59" s="45"/>
      <c r="P59" s="46"/>
      <c r="Q59" s="46"/>
      <c r="R59" s="45"/>
      <c r="S59" s="45"/>
      <c r="T59" s="45"/>
      <c r="U59" s="46">
        <v>6128268</v>
      </c>
      <c r="V59" s="46">
        <v>8359045</v>
      </c>
      <c r="W59" s="46">
        <f t="shared" si="105"/>
        <v>14487313</v>
      </c>
      <c r="X59" s="46">
        <f t="shared" si="106"/>
        <v>612826.80000000005</v>
      </c>
      <c r="Y59" s="46">
        <f t="shared" si="107"/>
        <v>0</v>
      </c>
      <c r="Z59" s="46">
        <f t="shared" si="108"/>
        <v>0</v>
      </c>
      <c r="AA59" s="46">
        <f t="shared" si="109"/>
        <v>0</v>
      </c>
      <c r="AB59" s="46">
        <f t="shared" si="110"/>
        <v>0</v>
      </c>
      <c r="AC59" s="46">
        <f t="shared" si="111"/>
        <v>0</v>
      </c>
      <c r="AD59" s="46">
        <f t="shared" si="112"/>
        <v>0</v>
      </c>
      <c r="AE59" s="46">
        <f t="shared" si="113"/>
        <v>0</v>
      </c>
      <c r="AF59" s="46">
        <f t="shared" si="114"/>
        <v>0</v>
      </c>
      <c r="AG59" s="47">
        <f t="shared" si="115"/>
        <v>4.2300929095685308E-2</v>
      </c>
      <c r="AH59" s="47">
        <f t="shared" si="116"/>
        <v>0</v>
      </c>
      <c r="AI59" s="47">
        <f t="shared" si="117"/>
        <v>0</v>
      </c>
      <c r="AJ59" s="47">
        <f t="shared" si="118"/>
        <v>0</v>
      </c>
      <c r="AK59" s="47">
        <f t="shared" si="119"/>
        <v>0</v>
      </c>
      <c r="AL59" s="47">
        <f t="shared" si="120"/>
        <v>0</v>
      </c>
      <c r="AM59" s="47">
        <f t="shared" si="121"/>
        <v>0</v>
      </c>
      <c r="AN59" s="47">
        <f t="shared" si="122"/>
        <v>0</v>
      </c>
      <c r="AO59" s="47">
        <f t="shared" si="123"/>
        <v>0</v>
      </c>
      <c r="AP59" s="47">
        <f t="shared" si="124"/>
        <v>4.2300929095685308E-2</v>
      </c>
      <c r="AQ59" s="46">
        <f t="shared" si="125"/>
        <v>612826.80000000005</v>
      </c>
      <c r="AR59" s="60"/>
    </row>
    <row r="60" spans="1:44" s="44" customFormat="1" ht="28.5" customHeight="1">
      <c r="A60" s="44">
        <v>55</v>
      </c>
      <c r="B60" s="44" t="s">
        <v>102</v>
      </c>
      <c r="C60" s="44" t="s">
        <v>211</v>
      </c>
      <c r="D60" s="48">
        <v>400137135190095</v>
      </c>
      <c r="E60" s="52" t="s">
        <v>100</v>
      </c>
      <c r="F60" s="44">
        <v>19</v>
      </c>
      <c r="G60" s="44">
        <v>19</v>
      </c>
      <c r="H60" s="44">
        <v>19.5</v>
      </c>
      <c r="I60" s="45">
        <v>0.2</v>
      </c>
      <c r="J60" s="57" t="s">
        <v>101</v>
      </c>
      <c r="K60" s="46">
        <v>729920</v>
      </c>
      <c r="L60" s="45">
        <v>0.1</v>
      </c>
      <c r="M60" s="46"/>
      <c r="N60" s="46"/>
      <c r="O60" s="45"/>
      <c r="P60" s="46"/>
      <c r="Q60" s="46"/>
      <c r="R60" s="45"/>
      <c r="S60" s="45"/>
      <c r="T60" s="45"/>
      <c r="U60" s="46">
        <v>6128268</v>
      </c>
      <c r="V60" s="46">
        <v>8355130</v>
      </c>
      <c r="W60" s="46">
        <f t="shared" si="105"/>
        <v>14483398</v>
      </c>
      <c r="X60" s="46">
        <f t="shared" si="106"/>
        <v>1225653.6000000001</v>
      </c>
      <c r="Y60" s="46">
        <f t="shared" si="107"/>
        <v>729920</v>
      </c>
      <c r="Z60" s="46">
        <f t="shared" si="108"/>
        <v>612826.80000000005</v>
      </c>
      <c r="AA60" s="46">
        <f t="shared" si="109"/>
        <v>0</v>
      </c>
      <c r="AB60" s="46">
        <f t="shared" si="110"/>
        <v>0</v>
      </c>
      <c r="AC60" s="46">
        <f t="shared" si="111"/>
        <v>0</v>
      </c>
      <c r="AD60" s="46">
        <f t="shared" si="112"/>
        <v>0</v>
      </c>
      <c r="AE60" s="46">
        <f t="shared" si="113"/>
        <v>0</v>
      </c>
      <c r="AF60" s="46">
        <f t="shared" si="114"/>
        <v>0</v>
      </c>
      <c r="AG60" s="47">
        <f t="shared" si="115"/>
        <v>8.4624726876938686E-2</v>
      </c>
      <c r="AH60" s="47">
        <f t="shared" si="116"/>
        <v>5.0397013187098771E-2</v>
      </c>
      <c r="AI60" s="47">
        <f t="shared" si="117"/>
        <v>4.2312363438469343E-2</v>
      </c>
      <c r="AJ60" s="47">
        <f t="shared" si="118"/>
        <v>0</v>
      </c>
      <c r="AK60" s="47">
        <f t="shared" si="119"/>
        <v>0</v>
      </c>
      <c r="AL60" s="47">
        <f t="shared" si="120"/>
        <v>0</v>
      </c>
      <c r="AM60" s="47">
        <f t="shared" si="121"/>
        <v>0</v>
      </c>
      <c r="AN60" s="47">
        <f t="shared" si="122"/>
        <v>0</v>
      </c>
      <c r="AO60" s="47">
        <f t="shared" si="123"/>
        <v>0</v>
      </c>
      <c r="AP60" s="47">
        <f t="shared" si="124"/>
        <v>0.17733410350250678</v>
      </c>
      <c r="AQ60" s="46">
        <f t="shared" si="125"/>
        <v>2568400.4</v>
      </c>
      <c r="AR60" s="60"/>
    </row>
    <row r="61" spans="1:44" s="44" customFormat="1" ht="28.5" customHeight="1">
      <c r="A61" s="44">
        <v>56</v>
      </c>
      <c r="B61" s="44" t="s">
        <v>102</v>
      </c>
      <c r="C61" s="44" t="s">
        <v>212</v>
      </c>
      <c r="D61" s="48">
        <v>400137135190107</v>
      </c>
      <c r="E61" s="52" t="s">
        <v>100</v>
      </c>
      <c r="F61" s="44">
        <v>19</v>
      </c>
      <c r="G61" s="44">
        <v>19</v>
      </c>
      <c r="H61" s="44">
        <v>19.260000000000002</v>
      </c>
      <c r="I61" s="45">
        <v>0.15</v>
      </c>
      <c r="J61" s="42"/>
      <c r="K61" s="46"/>
      <c r="L61" s="45"/>
      <c r="M61" s="46"/>
      <c r="N61" s="46"/>
      <c r="O61" s="45"/>
      <c r="P61" s="46"/>
      <c r="Q61" s="46"/>
      <c r="R61" s="45"/>
      <c r="S61" s="45"/>
      <c r="T61" s="45"/>
      <c r="U61" s="46">
        <v>6128268</v>
      </c>
      <c r="V61" s="46">
        <v>8355130</v>
      </c>
      <c r="W61" s="46">
        <f t="shared" si="105"/>
        <v>14483398</v>
      </c>
      <c r="X61" s="46">
        <f t="shared" si="106"/>
        <v>919240.2</v>
      </c>
      <c r="Y61" s="46">
        <f t="shared" si="107"/>
        <v>0</v>
      </c>
      <c r="Z61" s="46">
        <f t="shared" si="108"/>
        <v>0</v>
      </c>
      <c r="AA61" s="46">
        <f t="shared" si="109"/>
        <v>0</v>
      </c>
      <c r="AB61" s="46">
        <f t="shared" si="110"/>
        <v>0</v>
      </c>
      <c r="AC61" s="46">
        <f t="shared" si="111"/>
        <v>0</v>
      </c>
      <c r="AD61" s="46">
        <f t="shared" si="112"/>
        <v>0</v>
      </c>
      <c r="AE61" s="46">
        <f t="shared" si="113"/>
        <v>0</v>
      </c>
      <c r="AF61" s="46">
        <f t="shared" si="114"/>
        <v>0</v>
      </c>
      <c r="AG61" s="47">
        <f t="shared" si="115"/>
        <v>6.3468545157704004E-2</v>
      </c>
      <c r="AH61" s="47">
        <f t="shared" si="116"/>
        <v>0</v>
      </c>
      <c r="AI61" s="47">
        <f t="shared" si="117"/>
        <v>0</v>
      </c>
      <c r="AJ61" s="47">
        <f t="shared" si="118"/>
        <v>0</v>
      </c>
      <c r="AK61" s="47">
        <f t="shared" si="119"/>
        <v>0</v>
      </c>
      <c r="AL61" s="47">
        <f t="shared" si="120"/>
        <v>0</v>
      </c>
      <c r="AM61" s="47">
        <f t="shared" si="121"/>
        <v>0</v>
      </c>
      <c r="AN61" s="47">
        <f t="shared" si="122"/>
        <v>0</v>
      </c>
      <c r="AO61" s="47">
        <f t="shared" si="123"/>
        <v>0</v>
      </c>
      <c r="AP61" s="47">
        <f t="shared" si="124"/>
        <v>6.3468545157704004E-2</v>
      </c>
      <c r="AQ61" s="46">
        <f t="shared" si="125"/>
        <v>919240.19999999984</v>
      </c>
      <c r="AR61" s="60"/>
    </row>
    <row r="62" spans="1:44" s="44" customFormat="1" ht="28.5" customHeight="1">
      <c r="A62" s="44">
        <v>57</v>
      </c>
      <c r="B62" s="44" t="s">
        <v>139</v>
      </c>
      <c r="C62" s="44" t="s">
        <v>213</v>
      </c>
      <c r="D62" s="48">
        <v>400137135190038</v>
      </c>
      <c r="E62" s="52" t="s">
        <v>100</v>
      </c>
      <c r="F62" s="44">
        <v>19</v>
      </c>
      <c r="G62" s="44">
        <v>19</v>
      </c>
      <c r="H62" s="44">
        <v>19.23</v>
      </c>
      <c r="I62" s="45">
        <v>0.1</v>
      </c>
      <c r="J62" s="42"/>
      <c r="K62" s="46"/>
      <c r="L62" s="45"/>
      <c r="M62" s="46"/>
      <c r="N62" s="46"/>
      <c r="O62" s="45"/>
      <c r="P62" s="46"/>
      <c r="Q62" s="46"/>
      <c r="R62" s="45"/>
      <c r="S62" s="45"/>
      <c r="T62" s="45"/>
      <c r="U62" s="46">
        <v>6128268</v>
      </c>
      <c r="V62" s="46">
        <v>8355130</v>
      </c>
      <c r="W62" s="46">
        <f t="shared" si="105"/>
        <v>14483398</v>
      </c>
      <c r="X62" s="46">
        <f t="shared" si="106"/>
        <v>612826.80000000005</v>
      </c>
      <c r="Y62" s="46">
        <f t="shared" si="107"/>
        <v>0</v>
      </c>
      <c r="Z62" s="46">
        <f t="shared" si="108"/>
        <v>0</v>
      </c>
      <c r="AA62" s="46">
        <f t="shared" si="109"/>
        <v>0</v>
      </c>
      <c r="AB62" s="46">
        <f t="shared" si="110"/>
        <v>0</v>
      </c>
      <c r="AC62" s="46">
        <f t="shared" si="111"/>
        <v>0</v>
      </c>
      <c r="AD62" s="46">
        <f t="shared" si="112"/>
        <v>0</v>
      </c>
      <c r="AE62" s="46">
        <f t="shared" si="113"/>
        <v>0</v>
      </c>
      <c r="AF62" s="46">
        <f t="shared" si="114"/>
        <v>0</v>
      </c>
      <c r="AG62" s="47">
        <f t="shared" si="115"/>
        <v>4.2312363438469343E-2</v>
      </c>
      <c r="AH62" s="47">
        <f t="shared" si="116"/>
        <v>0</v>
      </c>
      <c r="AI62" s="47">
        <f t="shared" si="117"/>
        <v>0</v>
      </c>
      <c r="AJ62" s="47">
        <f t="shared" si="118"/>
        <v>0</v>
      </c>
      <c r="AK62" s="47">
        <f t="shared" si="119"/>
        <v>0</v>
      </c>
      <c r="AL62" s="47">
        <f t="shared" si="120"/>
        <v>0</v>
      </c>
      <c r="AM62" s="47">
        <f t="shared" si="121"/>
        <v>0</v>
      </c>
      <c r="AN62" s="47">
        <f t="shared" si="122"/>
        <v>0</v>
      </c>
      <c r="AO62" s="47">
        <f t="shared" si="123"/>
        <v>0</v>
      </c>
      <c r="AP62" s="47">
        <f t="shared" si="124"/>
        <v>4.2312363438469343E-2</v>
      </c>
      <c r="AQ62" s="46">
        <f t="shared" si="125"/>
        <v>612826.80000000005</v>
      </c>
      <c r="AR62" s="60"/>
    </row>
    <row r="63" spans="1:44" s="44" customFormat="1" ht="30" customHeight="1">
      <c r="A63" s="44">
        <v>58</v>
      </c>
      <c r="B63" s="44" t="s">
        <v>214</v>
      </c>
      <c r="C63" s="44" t="s">
        <v>215</v>
      </c>
      <c r="D63" s="48">
        <v>400137135190049</v>
      </c>
      <c r="E63" s="52" t="s">
        <v>216</v>
      </c>
      <c r="F63" s="44">
        <v>20</v>
      </c>
      <c r="G63" s="44">
        <v>20</v>
      </c>
      <c r="H63" s="44">
        <v>19.05</v>
      </c>
      <c r="I63" s="45">
        <v>0.2</v>
      </c>
      <c r="J63" s="42"/>
      <c r="K63" s="46"/>
      <c r="L63" s="45"/>
      <c r="M63" s="46"/>
      <c r="N63" s="46"/>
      <c r="O63" s="45"/>
      <c r="P63" s="46"/>
      <c r="Q63" s="46"/>
      <c r="R63" s="45"/>
      <c r="S63" s="45"/>
      <c r="T63" s="45"/>
      <c r="U63" s="46">
        <v>6128268</v>
      </c>
      <c r="V63" s="46">
        <v>8437092</v>
      </c>
      <c r="W63" s="46">
        <f t="shared" si="105"/>
        <v>14565360</v>
      </c>
      <c r="X63" s="46">
        <f t="shared" si="106"/>
        <v>1225653.6000000001</v>
      </c>
      <c r="Y63" s="46">
        <f t="shared" si="107"/>
        <v>0</v>
      </c>
      <c r="Z63" s="46">
        <f t="shared" si="108"/>
        <v>0</v>
      </c>
      <c r="AA63" s="46">
        <f t="shared" si="109"/>
        <v>0</v>
      </c>
      <c r="AB63" s="46">
        <f t="shared" si="110"/>
        <v>0</v>
      </c>
      <c r="AC63" s="46">
        <f t="shared" si="111"/>
        <v>0</v>
      </c>
      <c r="AD63" s="46">
        <f t="shared" si="112"/>
        <v>0</v>
      </c>
      <c r="AE63" s="46">
        <f t="shared" si="113"/>
        <v>0</v>
      </c>
      <c r="AF63" s="46">
        <f t="shared" si="114"/>
        <v>0</v>
      </c>
      <c r="AG63" s="47">
        <f t="shared" si="115"/>
        <v>8.4148527739788107E-2</v>
      </c>
      <c r="AH63" s="47">
        <f t="shared" si="116"/>
        <v>0</v>
      </c>
      <c r="AI63" s="47">
        <f t="shared" si="117"/>
        <v>0</v>
      </c>
      <c r="AJ63" s="47">
        <f t="shared" si="118"/>
        <v>0</v>
      </c>
      <c r="AK63" s="47">
        <f t="shared" si="119"/>
        <v>0</v>
      </c>
      <c r="AL63" s="47">
        <f t="shared" si="120"/>
        <v>0</v>
      </c>
      <c r="AM63" s="47">
        <f t="shared" si="121"/>
        <v>0</v>
      </c>
      <c r="AN63" s="47">
        <f t="shared" si="122"/>
        <v>0</v>
      </c>
      <c r="AO63" s="47">
        <f t="shared" si="123"/>
        <v>0</v>
      </c>
      <c r="AP63" s="47">
        <f t="shared" si="124"/>
        <v>8.4148527739788107E-2</v>
      </c>
      <c r="AQ63" s="46">
        <f t="shared" si="125"/>
        <v>1225653.6000000001</v>
      </c>
      <c r="AR63" s="60"/>
    </row>
    <row r="64" spans="1:44" s="44" customFormat="1" ht="30" customHeight="1">
      <c r="A64" s="44">
        <v>59</v>
      </c>
      <c r="B64" s="44" t="s">
        <v>214</v>
      </c>
      <c r="C64" s="44" t="s">
        <v>217</v>
      </c>
      <c r="D64" s="48">
        <v>400137135190062</v>
      </c>
      <c r="E64" s="52" t="s">
        <v>216</v>
      </c>
      <c r="F64" s="44">
        <v>20</v>
      </c>
      <c r="G64" s="44">
        <v>20</v>
      </c>
      <c r="H64" s="44">
        <v>19.02</v>
      </c>
      <c r="I64" s="45">
        <v>0.15</v>
      </c>
      <c r="J64" s="42"/>
      <c r="K64" s="46"/>
      <c r="L64" s="45"/>
      <c r="M64" s="46"/>
      <c r="N64" s="46"/>
      <c r="O64" s="45"/>
      <c r="P64" s="46"/>
      <c r="Q64" s="46"/>
      <c r="R64" s="45"/>
      <c r="S64" s="45"/>
      <c r="T64" s="45"/>
      <c r="U64" s="46">
        <v>6128268</v>
      </c>
      <c r="V64" s="46">
        <v>8437092</v>
      </c>
      <c r="W64" s="46">
        <f t="shared" si="105"/>
        <v>14565360</v>
      </c>
      <c r="X64" s="46">
        <f t="shared" si="106"/>
        <v>919240.2</v>
      </c>
      <c r="Y64" s="46">
        <f t="shared" si="107"/>
        <v>0</v>
      </c>
      <c r="Z64" s="46">
        <f t="shared" si="108"/>
        <v>0</v>
      </c>
      <c r="AA64" s="46">
        <f t="shared" si="109"/>
        <v>0</v>
      </c>
      <c r="AB64" s="46">
        <f t="shared" si="110"/>
        <v>0</v>
      </c>
      <c r="AC64" s="46">
        <f t="shared" si="111"/>
        <v>0</v>
      </c>
      <c r="AD64" s="46">
        <f t="shared" si="112"/>
        <v>0</v>
      </c>
      <c r="AE64" s="46">
        <f t="shared" si="113"/>
        <v>0</v>
      </c>
      <c r="AF64" s="46">
        <f t="shared" si="114"/>
        <v>0</v>
      </c>
      <c r="AG64" s="47">
        <f t="shared" si="115"/>
        <v>6.3111395804841069E-2</v>
      </c>
      <c r="AH64" s="47">
        <f t="shared" si="116"/>
        <v>0</v>
      </c>
      <c r="AI64" s="47">
        <f t="shared" si="117"/>
        <v>0</v>
      </c>
      <c r="AJ64" s="47">
        <f t="shared" si="118"/>
        <v>0</v>
      </c>
      <c r="AK64" s="47">
        <f t="shared" si="119"/>
        <v>0</v>
      </c>
      <c r="AL64" s="47">
        <f t="shared" si="120"/>
        <v>0</v>
      </c>
      <c r="AM64" s="47">
        <f t="shared" si="121"/>
        <v>0</v>
      </c>
      <c r="AN64" s="47">
        <f t="shared" si="122"/>
        <v>0</v>
      </c>
      <c r="AO64" s="47">
        <f t="shared" si="123"/>
        <v>0</v>
      </c>
      <c r="AP64" s="47">
        <f t="shared" si="124"/>
        <v>6.3111395804841069E-2</v>
      </c>
      <c r="AQ64" s="46">
        <f t="shared" si="125"/>
        <v>919240.2</v>
      </c>
      <c r="AR64" s="60"/>
    </row>
    <row r="65" spans="1:44" s="44" customFormat="1" ht="30" customHeight="1">
      <c r="A65" s="44">
        <v>60</v>
      </c>
      <c r="B65" s="44" t="s">
        <v>218</v>
      </c>
      <c r="C65" s="44" t="s">
        <v>219</v>
      </c>
      <c r="D65" s="48">
        <v>400137135190071</v>
      </c>
      <c r="E65" s="52" t="s">
        <v>216</v>
      </c>
      <c r="F65" s="44">
        <v>20</v>
      </c>
      <c r="G65" s="44">
        <v>20</v>
      </c>
      <c r="H65" s="44">
        <v>18.3</v>
      </c>
      <c r="I65" s="45">
        <v>0.1</v>
      </c>
      <c r="J65" s="42"/>
      <c r="K65" s="46"/>
      <c r="L65" s="45"/>
      <c r="M65" s="46"/>
      <c r="N65" s="46"/>
      <c r="O65" s="45"/>
      <c r="P65" s="46"/>
      <c r="Q65" s="46"/>
      <c r="R65" s="45"/>
      <c r="S65" s="45"/>
      <c r="T65" s="45"/>
      <c r="U65" s="46">
        <v>6128268</v>
      </c>
      <c r="V65" s="46">
        <v>8437092</v>
      </c>
      <c r="W65" s="46">
        <f t="shared" si="105"/>
        <v>14565360</v>
      </c>
      <c r="X65" s="46">
        <f t="shared" si="106"/>
        <v>612826.80000000005</v>
      </c>
      <c r="Y65" s="46">
        <f t="shared" si="107"/>
        <v>0</v>
      </c>
      <c r="Z65" s="46">
        <f t="shared" si="108"/>
        <v>0</v>
      </c>
      <c r="AA65" s="46">
        <f t="shared" si="109"/>
        <v>0</v>
      </c>
      <c r="AB65" s="46">
        <f t="shared" si="110"/>
        <v>0</v>
      </c>
      <c r="AC65" s="46">
        <f t="shared" si="111"/>
        <v>0</v>
      </c>
      <c r="AD65" s="46">
        <f t="shared" si="112"/>
        <v>0</v>
      </c>
      <c r="AE65" s="46">
        <f t="shared" si="113"/>
        <v>0</v>
      </c>
      <c r="AF65" s="46">
        <f t="shared" si="114"/>
        <v>0</v>
      </c>
      <c r="AG65" s="47">
        <f t="shared" si="115"/>
        <v>4.2074263869894053E-2</v>
      </c>
      <c r="AH65" s="47">
        <f t="shared" si="116"/>
        <v>0</v>
      </c>
      <c r="AI65" s="47">
        <f t="shared" si="117"/>
        <v>0</v>
      </c>
      <c r="AJ65" s="47">
        <f t="shared" si="118"/>
        <v>0</v>
      </c>
      <c r="AK65" s="47">
        <f t="shared" si="119"/>
        <v>0</v>
      </c>
      <c r="AL65" s="47">
        <f t="shared" si="120"/>
        <v>0</v>
      </c>
      <c r="AM65" s="47">
        <f t="shared" si="121"/>
        <v>0</v>
      </c>
      <c r="AN65" s="47">
        <f t="shared" si="122"/>
        <v>0</v>
      </c>
      <c r="AO65" s="47">
        <f t="shared" si="123"/>
        <v>0</v>
      </c>
      <c r="AP65" s="47">
        <f t="shared" si="124"/>
        <v>4.2074263869894053E-2</v>
      </c>
      <c r="AQ65" s="46">
        <f t="shared" si="125"/>
        <v>612826.80000000005</v>
      </c>
      <c r="AR65" s="60"/>
    </row>
    <row r="66" spans="1:44" s="44" customFormat="1" ht="30" customHeight="1">
      <c r="A66" s="44">
        <v>61</v>
      </c>
      <c r="B66" s="44" t="s">
        <v>171</v>
      </c>
      <c r="C66" s="44" t="s">
        <v>173</v>
      </c>
      <c r="D66" s="48">
        <v>400137135190089</v>
      </c>
      <c r="E66" s="52" t="s">
        <v>94</v>
      </c>
      <c r="F66" s="44">
        <v>20</v>
      </c>
      <c r="G66" s="44">
        <v>20</v>
      </c>
      <c r="H66" s="44">
        <v>18.89</v>
      </c>
      <c r="I66" s="45">
        <v>0.2</v>
      </c>
      <c r="J66" s="42"/>
      <c r="K66" s="46"/>
      <c r="L66" s="45"/>
      <c r="M66" s="46"/>
      <c r="N66" s="46"/>
      <c r="O66" s="45"/>
      <c r="P66" s="46"/>
      <c r="Q66" s="46"/>
      <c r="R66" s="45"/>
      <c r="S66" s="45"/>
      <c r="T66" s="45"/>
      <c r="U66" s="46">
        <v>6128268</v>
      </c>
      <c r="V66" s="46">
        <v>8781994</v>
      </c>
      <c r="W66" s="46">
        <f t="shared" si="105"/>
        <v>14910262</v>
      </c>
      <c r="X66" s="46">
        <f t="shared" si="106"/>
        <v>1225653.6000000001</v>
      </c>
      <c r="Y66" s="46">
        <f t="shared" si="107"/>
        <v>0</v>
      </c>
      <c r="Z66" s="46">
        <f t="shared" si="108"/>
        <v>0</v>
      </c>
      <c r="AA66" s="46">
        <f t="shared" si="109"/>
        <v>0</v>
      </c>
      <c r="AB66" s="46">
        <f t="shared" si="110"/>
        <v>0</v>
      </c>
      <c r="AC66" s="46">
        <f t="shared" si="111"/>
        <v>0</v>
      </c>
      <c r="AD66" s="46">
        <f t="shared" si="112"/>
        <v>0</v>
      </c>
      <c r="AE66" s="46">
        <f t="shared" si="113"/>
        <v>0</v>
      </c>
      <c r="AF66" s="46">
        <f t="shared" si="114"/>
        <v>0</v>
      </c>
      <c r="AG66" s="47">
        <f t="shared" si="115"/>
        <v>8.2202016302597505E-2</v>
      </c>
      <c r="AH66" s="47">
        <f t="shared" si="116"/>
        <v>0</v>
      </c>
      <c r="AI66" s="47">
        <f t="shared" si="117"/>
        <v>0</v>
      </c>
      <c r="AJ66" s="47">
        <f t="shared" si="118"/>
        <v>0</v>
      </c>
      <c r="AK66" s="47">
        <f t="shared" si="119"/>
        <v>0</v>
      </c>
      <c r="AL66" s="47">
        <f t="shared" si="120"/>
        <v>0</v>
      </c>
      <c r="AM66" s="47">
        <f t="shared" si="121"/>
        <v>0</v>
      </c>
      <c r="AN66" s="47">
        <f t="shared" si="122"/>
        <v>0</v>
      </c>
      <c r="AO66" s="47">
        <f t="shared" si="123"/>
        <v>0</v>
      </c>
      <c r="AP66" s="47">
        <f t="shared" si="124"/>
        <v>8.2202016302597505E-2</v>
      </c>
      <c r="AQ66" s="46">
        <f t="shared" si="125"/>
        <v>1225653.6000000001</v>
      </c>
      <c r="AR66" s="60"/>
    </row>
    <row r="67" spans="1:44" s="44" customFormat="1" ht="30" customHeight="1">
      <c r="A67" s="44">
        <v>62</v>
      </c>
      <c r="B67" s="44" t="s">
        <v>220</v>
      </c>
      <c r="C67" s="44" t="s">
        <v>221</v>
      </c>
      <c r="D67" s="48">
        <v>400137135190019</v>
      </c>
      <c r="E67" s="52" t="s">
        <v>94</v>
      </c>
      <c r="F67" s="44">
        <v>19</v>
      </c>
      <c r="G67" s="44">
        <v>19</v>
      </c>
      <c r="H67" s="44">
        <v>18.78</v>
      </c>
      <c r="I67" s="45">
        <v>0.15</v>
      </c>
      <c r="J67" s="42"/>
      <c r="K67" s="46"/>
      <c r="L67" s="45"/>
      <c r="M67" s="46"/>
      <c r="N67" s="46"/>
      <c r="O67" s="45"/>
      <c r="P67" s="46"/>
      <c r="Q67" s="46"/>
      <c r="R67" s="45"/>
      <c r="S67" s="45"/>
      <c r="T67" s="45"/>
      <c r="U67" s="46">
        <v>6128268</v>
      </c>
      <c r="V67" s="46">
        <v>8078552</v>
      </c>
      <c r="W67" s="46">
        <f t="shared" si="105"/>
        <v>14206820</v>
      </c>
      <c r="X67" s="46">
        <f t="shared" si="106"/>
        <v>919240.2</v>
      </c>
      <c r="Y67" s="46">
        <f t="shared" si="107"/>
        <v>0</v>
      </c>
      <c r="Z67" s="46">
        <f t="shared" si="108"/>
        <v>0</v>
      </c>
      <c r="AA67" s="46">
        <f t="shared" si="109"/>
        <v>0</v>
      </c>
      <c r="AB67" s="46">
        <f t="shared" si="110"/>
        <v>0</v>
      </c>
      <c r="AC67" s="46">
        <f t="shared" si="111"/>
        <v>0</v>
      </c>
      <c r="AD67" s="46">
        <f t="shared" si="112"/>
        <v>0</v>
      </c>
      <c r="AE67" s="46">
        <f t="shared" si="113"/>
        <v>0</v>
      </c>
      <c r="AF67" s="46">
        <f t="shared" si="114"/>
        <v>0</v>
      </c>
      <c r="AG67" s="47">
        <f t="shared" si="115"/>
        <v>6.470414913400746E-2</v>
      </c>
      <c r="AH67" s="47">
        <f t="shared" si="116"/>
        <v>0</v>
      </c>
      <c r="AI67" s="47">
        <f t="shared" si="117"/>
        <v>0</v>
      </c>
      <c r="AJ67" s="47">
        <f t="shared" si="118"/>
        <v>0</v>
      </c>
      <c r="AK67" s="47">
        <f t="shared" si="119"/>
        <v>0</v>
      </c>
      <c r="AL67" s="47">
        <f t="shared" si="120"/>
        <v>0</v>
      </c>
      <c r="AM67" s="47">
        <f t="shared" si="121"/>
        <v>0</v>
      </c>
      <c r="AN67" s="47">
        <f t="shared" si="122"/>
        <v>0</v>
      </c>
      <c r="AO67" s="47">
        <f t="shared" si="123"/>
        <v>0</v>
      </c>
      <c r="AP67" s="47">
        <f t="shared" si="124"/>
        <v>6.470414913400746E-2</v>
      </c>
      <c r="AQ67" s="46">
        <f t="shared" si="125"/>
        <v>919240.19999999984</v>
      </c>
      <c r="AR67" s="60"/>
    </row>
    <row r="68" spans="1:44" s="44" customFormat="1" ht="30" customHeight="1">
      <c r="A68" s="44">
        <v>63</v>
      </c>
      <c r="B68" s="44" t="s">
        <v>222</v>
      </c>
      <c r="C68" s="44" t="s">
        <v>223</v>
      </c>
      <c r="D68" s="48">
        <v>400137135190112</v>
      </c>
      <c r="E68" s="52" t="s">
        <v>94</v>
      </c>
      <c r="F68" s="44">
        <v>20</v>
      </c>
      <c r="G68" s="44">
        <v>20</v>
      </c>
      <c r="H68" s="44">
        <v>18.73</v>
      </c>
      <c r="I68" s="45">
        <v>0.1</v>
      </c>
      <c r="J68" s="42"/>
      <c r="K68" s="46"/>
      <c r="L68" s="45"/>
      <c r="M68" s="46"/>
      <c r="N68" s="46"/>
      <c r="O68" s="45"/>
      <c r="P68" s="46"/>
      <c r="Q68" s="46"/>
      <c r="R68" s="45"/>
      <c r="S68" s="45"/>
      <c r="T68" s="45"/>
      <c r="U68" s="46">
        <v>6128268</v>
      </c>
      <c r="V68" s="46">
        <v>8781994</v>
      </c>
      <c r="W68" s="46">
        <f t="shared" si="105"/>
        <v>14910262</v>
      </c>
      <c r="X68" s="46">
        <f t="shared" si="106"/>
        <v>612826.80000000005</v>
      </c>
      <c r="Y68" s="46">
        <f t="shared" si="107"/>
        <v>0</v>
      </c>
      <c r="Z68" s="46">
        <f t="shared" si="108"/>
        <v>0</v>
      </c>
      <c r="AA68" s="46">
        <f t="shared" si="109"/>
        <v>0</v>
      </c>
      <c r="AB68" s="46">
        <f t="shared" si="110"/>
        <v>0</v>
      </c>
      <c r="AC68" s="46">
        <f t="shared" si="111"/>
        <v>0</v>
      </c>
      <c r="AD68" s="46">
        <f t="shared" si="112"/>
        <v>0</v>
      </c>
      <c r="AE68" s="46">
        <f t="shared" si="113"/>
        <v>0</v>
      </c>
      <c r="AF68" s="46">
        <f t="shared" si="114"/>
        <v>0</v>
      </c>
      <c r="AG68" s="47">
        <f t="shared" si="115"/>
        <v>4.1101008151298753E-2</v>
      </c>
      <c r="AH68" s="47">
        <f t="shared" si="116"/>
        <v>0</v>
      </c>
      <c r="AI68" s="47">
        <f t="shared" si="117"/>
        <v>0</v>
      </c>
      <c r="AJ68" s="47">
        <f t="shared" si="118"/>
        <v>0</v>
      </c>
      <c r="AK68" s="47">
        <f t="shared" si="119"/>
        <v>0</v>
      </c>
      <c r="AL68" s="47">
        <f t="shared" si="120"/>
        <v>0</v>
      </c>
      <c r="AM68" s="47">
        <f t="shared" si="121"/>
        <v>0</v>
      </c>
      <c r="AN68" s="47">
        <f t="shared" si="122"/>
        <v>0</v>
      </c>
      <c r="AO68" s="47">
        <f t="shared" si="123"/>
        <v>0</v>
      </c>
      <c r="AP68" s="47">
        <f t="shared" si="124"/>
        <v>4.1101008151298753E-2</v>
      </c>
      <c r="AQ68" s="46">
        <f t="shared" si="125"/>
        <v>612826.80000000005</v>
      </c>
      <c r="AR68" s="60"/>
    </row>
    <row r="69" spans="1:44" s="44" customFormat="1" ht="30" customHeight="1">
      <c r="A69" s="44">
        <v>64</v>
      </c>
      <c r="B69" s="44" t="s">
        <v>224</v>
      </c>
      <c r="C69" s="44" t="s">
        <v>225</v>
      </c>
      <c r="D69" s="48">
        <v>400137135190003</v>
      </c>
      <c r="E69" s="52" t="s">
        <v>174</v>
      </c>
      <c r="F69" s="44">
        <v>20</v>
      </c>
      <c r="G69" s="44">
        <v>20</v>
      </c>
      <c r="H69" s="44">
        <v>18.86</v>
      </c>
      <c r="I69" s="45">
        <v>0.2</v>
      </c>
      <c r="J69" s="42"/>
      <c r="K69" s="46"/>
      <c r="L69" s="45"/>
      <c r="M69" s="46"/>
      <c r="N69" s="46"/>
      <c r="O69" s="45"/>
      <c r="P69" s="46"/>
      <c r="Q69" s="46"/>
      <c r="R69" s="45"/>
      <c r="S69" s="45"/>
      <c r="T69" s="45"/>
      <c r="U69" s="46">
        <v>6128268</v>
      </c>
      <c r="V69" s="46">
        <v>8888682</v>
      </c>
      <c r="W69" s="46">
        <f t="shared" si="105"/>
        <v>15016950</v>
      </c>
      <c r="X69" s="46">
        <f t="shared" si="106"/>
        <v>1225653.6000000001</v>
      </c>
      <c r="Y69" s="46">
        <f t="shared" si="107"/>
        <v>0</v>
      </c>
      <c r="Z69" s="46">
        <f t="shared" si="108"/>
        <v>0</v>
      </c>
      <c r="AA69" s="46">
        <f t="shared" si="109"/>
        <v>0</v>
      </c>
      <c r="AB69" s="46">
        <f t="shared" si="110"/>
        <v>0</v>
      </c>
      <c r="AC69" s="46">
        <f t="shared" si="111"/>
        <v>0</v>
      </c>
      <c r="AD69" s="46">
        <f t="shared" si="112"/>
        <v>0</v>
      </c>
      <c r="AE69" s="46">
        <f t="shared" si="113"/>
        <v>0</v>
      </c>
      <c r="AF69" s="46">
        <f t="shared" si="114"/>
        <v>0</v>
      </c>
      <c r="AG69" s="47">
        <f t="shared" si="115"/>
        <v>8.1618011646839073E-2</v>
      </c>
      <c r="AH69" s="47">
        <f t="shared" si="116"/>
        <v>0</v>
      </c>
      <c r="AI69" s="47">
        <f t="shared" si="117"/>
        <v>0</v>
      </c>
      <c r="AJ69" s="47">
        <f t="shared" si="118"/>
        <v>0</v>
      </c>
      <c r="AK69" s="47">
        <f t="shared" si="119"/>
        <v>0</v>
      </c>
      <c r="AL69" s="47">
        <f t="shared" si="120"/>
        <v>0</v>
      </c>
      <c r="AM69" s="47">
        <f t="shared" si="121"/>
        <v>0</v>
      </c>
      <c r="AN69" s="47">
        <f t="shared" si="122"/>
        <v>0</v>
      </c>
      <c r="AO69" s="47">
        <f t="shared" si="123"/>
        <v>0</v>
      </c>
      <c r="AP69" s="47">
        <f t="shared" si="124"/>
        <v>8.1618011646839073E-2</v>
      </c>
      <c r="AQ69" s="46">
        <f t="shared" si="125"/>
        <v>1225653.6000000001</v>
      </c>
      <c r="AR69" s="60"/>
    </row>
    <row r="70" spans="1:44" s="44" customFormat="1" ht="30" customHeight="1">
      <c r="A70" s="44">
        <v>65</v>
      </c>
      <c r="B70" s="44" t="s">
        <v>200</v>
      </c>
      <c r="C70" s="44" t="s">
        <v>226</v>
      </c>
      <c r="D70" s="48">
        <v>400137135190078</v>
      </c>
      <c r="E70" s="52" t="s">
        <v>174</v>
      </c>
      <c r="F70" s="44">
        <v>18</v>
      </c>
      <c r="G70" s="44">
        <v>18</v>
      </c>
      <c r="H70" s="44">
        <v>17.72</v>
      </c>
      <c r="I70" s="45">
        <v>0.15</v>
      </c>
      <c r="J70" s="42"/>
      <c r="K70" s="46"/>
      <c r="L70" s="45"/>
      <c r="M70" s="46"/>
      <c r="N70" s="46"/>
      <c r="O70" s="45"/>
      <c r="P70" s="46"/>
      <c r="Q70" s="46"/>
      <c r="R70" s="45"/>
      <c r="S70" s="45"/>
      <c r="T70" s="45"/>
      <c r="U70" s="46">
        <v>6128268</v>
      </c>
      <c r="V70" s="46">
        <v>8265450</v>
      </c>
      <c r="W70" s="46">
        <f t="shared" si="105"/>
        <v>14393718</v>
      </c>
      <c r="X70" s="46">
        <f t="shared" si="106"/>
        <v>919240.2</v>
      </c>
      <c r="Y70" s="46">
        <f t="shared" si="107"/>
        <v>0</v>
      </c>
      <c r="Z70" s="46">
        <f t="shared" si="108"/>
        <v>0</v>
      </c>
      <c r="AA70" s="46">
        <f t="shared" si="109"/>
        <v>0</v>
      </c>
      <c r="AB70" s="46">
        <f t="shared" si="110"/>
        <v>0</v>
      </c>
      <c r="AC70" s="46">
        <f t="shared" si="111"/>
        <v>0</v>
      </c>
      <c r="AD70" s="46">
        <f t="shared" si="112"/>
        <v>0</v>
      </c>
      <c r="AE70" s="46">
        <f t="shared" si="113"/>
        <v>0</v>
      </c>
      <c r="AF70" s="46">
        <f t="shared" si="114"/>
        <v>0</v>
      </c>
      <c r="AG70" s="47">
        <f t="shared" si="115"/>
        <v>6.3863985663745806E-2</v>
      </c>
      <c r="AH70" s="47">
        <f t="shared" si="116"/>
        <v>0</v>
      </c>
      <c r="AI70" s="47">
        <f t="shared" si="117"/>
        <v>0</v>
      </c>
      <c r="AJ70" s="47">
        <f t="shared" si="118"/>
        <v>0</v>
      </c>
      <c r="AK70" s="47">
        <f t="shared" si="119"/>
        <v>0</v>
      </c>
      <c r="AL70" s="47">
        <f t="shared" si="120"/>
        <v>0</v>
      </c>
      <c r="AM70" s="47">
        <f t="shared" si="121"/>
        <v>0</v>
      </c>
      <c r="AN70" s="47">
        <f t="shared" si="122"/>
        <v>0</v>
      </c>
      <c r="AO70" s="47">
        <f t="shared" si="123"/>
        <v>0</v>
      </c>
      <c r="AP70" s="47">
        <f t="shared" si="124"/>
        <v>6.3863985663745806E-2</v>
      </c>
      <c r="AQ70" s="46">
        <f t="shared" si="125"/>
        <v>919240.2</v>
      </c>
      <c r="AR70" s="60"/>
    </row>
    <row r="71" spans="1:44" s="44" customFormat="1" ht="30" customHeight="1">
      <c r="A71" s="44">
        <v>66</v>
      </c>
      <c r="B71" s="44" t="s">
        <v>227</v>
      </c>
      <c r="C71" s="44" t="s">
        <v>228</v>
      </c>
      <c r="D71" s="48">
        <v>99237135170004</v>
      </c>
      <c r="E71" s="52" t="s">
        <v>92</v>
      </c>
      <c r="F71" s="44">
        <v>22</v>
      </c>
      <c r="G71" s="44">
        <v>22</v>
      </c>
      <c r="H71" s="44">
        <v>18.47</v>
      </c>
      <c r="I71" s="45">
        <v>0.2</v>
      </c>
      <c r="J71" s="42"/>
      <c r="K71" s="46"/>
      <c r="L71" s="45"/>
      <c r="M71" s="46"/>
      <c r="N71" s="46"/>
      <c r="O71" s="45"/>
      <c r="P71" s="46"/>
      <c r="Q71" s="46"/>
      <c r="R71" s="45"/>
      <c r="S71" s="45"/>
      <c r="T71" s="45"/>
      <c r="U71" s="46">
        <v>4819517</v>
      </c>
      <c r="V71" s="46">
        <v>8093943</v>
      </c>
      <c r="W71" s="46">
        <f t="shared" si="105"/>
        <v>12913460</v>
      </c>
      <c r="X71" s="46">
        <f t="shared" si="106"/>
        <v>963903.4</v>
      </c>
      <c r="Y71" s="46">
        <f t="shared" si="107"/>
        <v>0</v>
      </c>
      <c r="Z71" s="46">
        <f t="shared" si="108"/>
        <v>0</v>
      </c>
      <c r="AA71" s="46">
        <f t="shared" si="109"/>
        <v>0</v>
      </c>
      <c r="AB71" s="46">
        <f t="shared" si="110"/>
        <v>0</v>
      </c>
      <c r="AC71" s="46">
        <f t="shared" si="111"/>
        <v>0</v>
      </c>
      <c r="AD71" s="46">
        <f t="shared" si="112"/>
        <v>0</v>
      </c>
      <c r="AE71" s="46">
        <f t="shared" si="113"/>
        <v>0</v>
      </c>
      <c r="AF71" s="46">
        <f t="shared" si="114"/>
        <v>0</v>
      </c>
      <c r="AG71" s="47">
        <f t="shared" si="115"/>
        <v>7.4643310158547749E-2</v>
      </c>
      <c r="AH71" s="47">
        <f t="shared" si="116"/>
        <v>0</v>
      </c>
      <c r="AI71" s="47">
        <f t="shared" si="117"/>
        <v>0</v>
      </c>
      <c r="AJ71" s="47">
        <f t="shared" si="118"/>
        <v>0</v>
      </c>
      <c r="AK71" s="47">
        <f t="shared" si="119"/>
        <v>0</v>
      </c>
      <c r="AL71" s="47">
        <f t="shared" si="120"/>
        <v>0</v>
      </c>
      <c r="AM71" s="47">
        <f t="shared" si="121"/>
        <v>0</v>
      </c>
      <c r="AN71" s="47">
        <f t="shared" si="122"/>
        <v>0</v>
      </c>
      <c r="AO71" s="47">
        <f t="shared" si="123"/>
        <v>0</v>
      </c>
      <c r="AP71" s="47">
        <f t="shared" si="124"/>
        <v>7.4643310158547749E-2</v>
      </c>
      <c r="AQ71" s="46">
        <f t="shared" si="125"/>
        <v>963903.4</v>
      </c>
      <c r="AR71" s="60"/>
    </row>
    <row r="72" spans="1:44" s="44" customFormat="1" ht="30" customHeight="1">
      <c r="A72" s="44">
        <v>67</v>
      </c>
      <c r="B72" s="44" t="s">
        <v>229</v>
      </c>
      <c r="C72" s="44" t="s">
        <v>230</v>
      </c>
      <c r="D72" s="48">
        <v>99237135170017</v>
      </c>
      <c r="E72" s="52" t="s">
        <v>92</v>
      </c>
      <c r="F72" s="44">
        <v>22</v>
      </c>
      <c r="G72" s="44">
        <v>22</v>
      </c>
      <c r="H72" s="44">
        <v>18.399999999999999</v>
      </c>
      <c r="I72" s="45">
        <v>0.15</v>
      </c>
      <c r="J72" s="42"/>
      <c r="K72" s="46"/>
      <c r="L72" s="45"/>
      <c r="M72" s="46"/>
      <c r="N72" s="46"/>
      <c r="O72" s="45"/>
      <c r="P72" s="46"/>
      <c r="Q72" s="46"/>
      <c r="R72" s="45"/>
      <c r="S72" s="45"/>
      <c r="T72" s="45"/>
      <c r="U72" s="46">
        <v>4819517</v>
      </c>
      <c r="V72" s="46">
        <v>8093943</v>
      </c>
      <c r="W72" s="46">
        <f t="shared" si="105"/>
        <v>12913460</v>
      </c>
      <c r="X72" s="46">
        <f t="shared" si="106"/>
        <v>722927.54999999993</v>
      </c>
      <c r="Y72" s="46">
        <f t="shared" si="107"/>
        <v>0</v>
      </c>
      <c r="Z72" s="46">
        <f t="shared" si="108"/>
        <v>0</v>
      </c>
      <c r="AA72" s="46">
        <f t="shared" si="109"/>
        <v>0</v>
      </c>
      <c r="AB72" s="46">
        <f t="shared" si="110"/>
        <v>0</v>
      </c>
      <c r="AC72" s="46">
        <f t="shared" si="111"/>
        <v>0</v>
      </c>
      <c r="AD72" s="46">
        <f t="shared" si="112"/>
        <v>0</v>
      </c>
      <c r="AE72" s="46">
        <f t="shared" si="113"/>
        <v>0</v>
      </c>
      <c r="AF72" s="46">
        <f t="shared" si="114"/>
        <v>0</v>
      </c>
      <c r="AG72" s="47">
        <f t="shared" si="115"/>
        <v>5.5982482618910805E-2</v>
      </c>
      <c r="AH72" s="47">
        <f t="shared" si="116"/>
        <v>0</v>
      </c>
      <c r="AI72" s="47">
        <f t="shared" si="117"/>
        <v>0</v>
      </c>
      <c r="AJ72" s="47">
        <f t="shared" si="118"/>
        <v>0</v>
      </c>
      <c r="AK72" s="47">
        <f t="shared" si="119"/>
        <v>0</v>
      </c>
      <c r="AL72" s="47">
        <f t="shared" si="120"/>
        <v>0</v>
      </c>
      <c r="AM72" s="47">
        <f t="shared" si="121"/>
        <v>0</v>
      </c>
      <c r="AN72" s="47">
        <f t="shared" si="122"/>
        <v>0</v>
      </c>
      <c r="AO72" s="47">
        <f t="shared" si="123"/>
        <v>0</v>
      </c>
      <c r="AP72" s="47">
        <f t="shared" si="124"/>
        <v>5.5982482618910805E-2</v>
      </c>
      <c r="AQ72" s="46">
        <f t="shared" si="125"/>
        <v>722927.54999999993</v>
      </c>
      <c r="AR72" s="60"/>
    </row>
    <row r="73" spans="1:44" s="44" customFormat="1" ht="30" customHeight="1">
      <c r="A73" s="44">
        <v>68</v>
      </c>
      <c r="B73" s="44" t="s">
        <v>231</v>
      </c>
      <c r="C73" s="44" t="s">
        <v>232</v>
      </c>
      <c r="D73" s="48">
        <v>99237135170013</v>
      </c>
      <c r="E73" s="52" t="s">
        <v>92</v>
      </c>
      <c r="F73" s="44">
        <v>20</v>
      </c>
      <c r="G73" s="44">
        <v>20</v>
      </c>
      <c r="H73" s="44">
        <v>17.87</v>
      </c>
      <c r="I73" s="45">
        <v>0.1</v>
      </c>
      <c r="J73" s="42"/>
      <c r="K73" s="46"/>
      <c r="L73" s="45"/>
      <c r="M73" s="46"/>
      <c r="N73" s="46"/>
      <c r="O73" s="45"/>
      <c r="P73" s="46"/>
      <c r="Q73" s="46"/>
      <c r="R73" s="45"/>
      <c r="S73" s="45"/>
      <c r="T73" s="45"/>
      <c r="U73" s="46">
        <v>4819517</v>
      </c>
      <c r="V73" s="46">
        <v>7425115</v>
      </c>
      <c r="W73" s="46">
        <f t="shared" si="105"/>
        <v>12244632</v>
      </c>
      <c r="X73" s="46">
        <f t="shared" si="106"/>
        <v>481951.7</v>
      </c>
      <c r="Y73" s="46">
        <f t="shared" si="107"/>
        <v>0</v>
      </c>
      <c r="Z73" s="46">
        <f t="shared" si="108"/>
        <v>0</v>
      </c>
      <c r="AA73" s="46">
        <f t="shared" si="109"/>
        <v>0</v>
      </c>
      <c r="AB73" s="46">
        <f t="shared" si="110"/>
        <v>0</v>
      </c>
      <c r="AC73" s="46">
        <f t="shared" si="111"/>
        <v>0</v>
      </c>
      <c r="AD73" s="46">
        <f t="shared" si="112"/>
        <v>0</v>
      </c>
      <c r="AE73" s="46">
        <f t="shared" si="113"/>
        <v>0</v>
      </c>
      <c r="AF73" s="46">
        <f t="shared" si="114"/>
        <v>0</v>
      </c>
      <c r="AG73" s="47">
        <f t="shared" si="115"/>
        <v>3.9360243737827323E-2</v>
      </c>
      <c r="AH73" s="47">
        <f t="shared" si="116"/>
        <v>0</v>
      </c>
      <c r="AI73" s="47">
        <f t="shared" si="117"/>
        <v>0</v>
      </c>
      <c r="AJ73" s="47">
        <f t="shared" si="118"/>
        <v>0</v>
      </c>
      <c r="AK73" s="47">
        <f t="shared" si="119"/>
        <v>0</v>
      </c>
      <c r="AL73" s="47">
        <f t="shared" si="120"/>
        <v>0</v>
      </c>
      <c r="AM73" s="47">
        <f t="shared" si="121"/>
        <v>0</v>
      </c>
      <c r="AN73" s="47">
        <f t="shared" si="122"/>
        <v>0</v>
      </c>
      <c r="AO73" s="47">
        <f t="shared" si="123"/>
        <v>0</v>
      </c>
      <c r="AP73" s="47">
        <f t="shared" si="124"/>
        <v>3.9360243737827323E-2</v>
      </c>
      <c r="AQ73" s="46">
        <f t="shared" si="125"/>
        <v>481951.70000000007</v>
      </c>
      <c r="AR73" s="60"/>
    </row>
    <row r="74" spans="1:44" s="44" customFormat="1" ht="30" customHeight="1">
      <c r="A74" s="44">
        <v>69</v>
      </c>
      <c r="B74" s="44" t="s">
        <v>233</v>
      </c>
      <c r="C74" s="44" t="s">
        <v>234</v>
      </c>
      <c r="D74" s="48">
        <v>99237135170039</v>
      </c>
      <c r="E74" s="52" t="s">
        <v>138</v>
      </c>
      <c r="F74" s="44">
        <v>14</v>
      </c>
      <c r="G74" s="44">
        <v>14</v>
      </c>
      <c r="H74" s="44">
        <v>19.350000000000001</v>
      </c>
      <c r="I74" s="45">
        <v>0.2</v>
      </c>
      <c r="J74" s="42"/>
      <c r="K74" s="46"/>
      <c r="L74" s="45"/>
      <c r="M74" s="46"/>
      <c r="N74" s="46"/>
      <c r="O74" s="45"/>
      <c r="P74" s="46"/>
      <c r="Q74" s="46"/>
      <c r="R74" s="45"/>
      <c r="S74" s="45"/>
      <c r="T74" s="45"/>
      <c r="U74" s="46">
        <v>4819517</v>
      </c>
      <c r="V74" s="46">
        <v>8477730</v>
      </c>
      <c r="W74" s="46">
        <f t="shared" ref="W74:W104" si="126">U74+V74</f>
        <v>13297247</v>
      </c>
      <c r="X74" s="46">
        <f t="shared" ref="X74:X109" si="127">U74*I74</f>
        <v>963903.4</v>
      </c>
      <c r="Y74" s="46">
        <f t="shared" ref="Y74:Y109" si="128">K74</f>
        <v>0</v>
      </c>
      <c r="Z74" s="46">
        <f t="shared" ref="Z74:Z109" si="129">U74*L74</f>
        <v>0</v>
      </c>
      <c r="AA74" s="46">
        <f t="shared" ref="AA74:AA109" si="130">N74</f>
        <v>0</v>
      </c>
      <c r="AB74" s="46">
        <f t="shared" ref="AB74:AB109" si="131">U74*O74</f>
        <v>0</v>
      </c>
      <c r="AC74" s="46">
        <f t="shared" ref="AC74:AC109" si="132">Q74</f>
        <v>0</v>
      </c>
      <c r="AD74" s="46">
        <f t="shared" ref="AD74:AD109" si="133">U74*R74</f>
        <v>0</v>
      </c>
      <c r="AE74" s="46">
        <f t="shared" ref="AE74:AE109" si="134">(W74*85%)*S74</f>
        <v>0</v>
      </c>
      <c r="AF74" s="46">
        <f t="shared" ref="AF74:AF109" si="135">U74*T74</f>
        <v>0</v>
      </c>
      <c r="AG74" s="47">
        <f t="shared" ref="AG74:AG109" si="136">X74/W74</f>
        <v>7.2488944516109238E-2</v>
      </c>
      <c r="AH74" s="47">
        <f t="shared" ref="AH74:AH109" si="137">Y74/W74</f>
        <v>0</v>
      </c>
      <c r="AI74" s="47">
        <f t="shared" ref="AI74:AI109" si="138">Z74/W74</f>
        <v>0</v>
      </c>
      <c r="AJ74" s="47">
        <f t="shared" ref="AJ74:AJ109" si="139">AA74/W74</f>
        <v>0</v>
      </c>
      <c r="AK74" s="47">
        <f t="shared" ref="AK74:AK109" si="140">AB74/W74</f>
        <v>0</v>
      </c>
      <c r="AL74" s="47">
        <f t="shared" ref="AL74:AL109" si="141">AC74/W74</f>
        <v>0</v>
      </c>
      <c r="AM74" s="47">
        <f t="shared" ref="AM74:AM109" si="142">AD74/W74</f>
        <v>0</v>
      </c>
      <c r="AN74" s="47">
        <f t="shared" ref="AN74:AN109" si="143">AE74/W74</f>
        <v>0</v>
      </c>
      <c r="AO74" s="47">
        <f t="shared" ref="AO74:AO109" si="144">AF74/W74</f>
        <v>0</v>
      </c>
      <c r="AP74" s="47">
        <f t="shared" ref="AP74:AP104" si="145">SUM(AG74:AO74)</f>
        <v>7.2488944516109238E-2</v>
      </c>
      <c r="AQ74" s="46">
        <f t="shared" ref="AQ74:AQ104" si="146">W74*AP74</f>
        <v>963903.4</v>
      </c>
      <c r="AR74" s="60"/>
    </row>
    <row r="75" spans="1:44" s="44" customFormat="1" ht="30" customHeight="1">
      <c r="A75" s="44">
        <v>70</v>
      </c>
      <c r="B75" s="44" t="s">
        <v>235</v>
      </c>
      <c r="C75" s="44" t="s">
        <v>212</v>
      </c>
      <c r="D75" s="48">
        <v>99237135170034</v>
      </c>
      <c r="E75" s="52" t="s">
        <v>138</v>
      </c>
      <c r="F75" s="44">
        <v>14</v>
      </c>
      <c r="G75" s="44">
        <v>14</v>
      </c>
      <c r="H75" s="44">
        <v>19.14</v>
      </c>
      <c r="I75" s="45">
        <v>0.15</v>
      </c>
      <c r="J75" s="42"/>
      <c r="K75" s="46"/>
      <c r="L75" s="45"/>
      <c r="M75" s="46"/>
      <c r="N75" s="46"/>
      <c r="O75" s="45"/>
      <c r="P75" s="46"/>
      <c r="Q75" s="46"/>
      <c r="R75" s="45"/>
      <c r="S75" s="45"/>
      <c r="T75" s="45"/>
      <c r="U75" s="46">
        <v>4819517</v>
      </c>
      <c r="V75" s="46">
        <v>8477730</v>
      </c>
      <c r="W75" s="46">
        <f t="shared" si="126"/>
        <v>13297247</v>
      </c>
      <c r="X75" s="46">
        <f t="shared" si="127"/>
        <v>722927.54999999993</v>
      </c>
      <c r="Y75" s="46">
        <f t="shared" si="128"/>
        <v>0</v>
      </c>
      <c r="Z75" s="46">
        <f t="shared" si="129"/>
        <v>0</v>
      </c>
      <c r="AA75" s="46">
        <f t="shared" si="130"/>
        <v>0</v>
      </c>
      <c r="AB75" s="46">
        <f t="shared" si="131"/>
        <v>0</v>
      </c>
      <c r="AC75" s="46">
        <f t="shared" si="132"/>
        <v>0</v>
      </c>
      <c r="AD75" s="46">
        <f t="shared" si="133"/>
        <v>0</v>
      </c>
      <c r="AE75" s="46">
        <f t="shared" si="134"/>
        <v>0</v>
      </c>
      <c r="AF75" s="46">
        <f t="shared" si="135"/>
        <v>0</v>
      </c>
      <c r="AG75" s="47">
        <f t="shared" si="136"/>
        <v>5.4366708387081922E-2</v>
      </c>
      <c r="AH75" s="47">
        <f t="shared" si="137"/>
        <v>0</v>
      </c>
      <c r="AI75" s="47">
        <f t="shared" si="138"/>
        <v>0</v>
      </c>
      <c r="AJ75" s="47">
        <f t="shared" si="139"/>
        <v>0</v>
      </c>
      <c r="AK75" s="47">
        <f t="shared" si="140"/>
        <v>0</v>
      </c>
      <c r="AL75" s="47">
        <f t="shared" si="141"/>
        <v>0</v>
      </c>
      <c r="AM75" s="47">
        <f t="shared" si="142"/>
        <v>0</v>
      </c>
      <c r="AN75" s="47">
        <f t="shared" si="143"/>
        <v>0</v>
      </c>
      <c r="AO75" s="47">
        <f t="shared" si="144"/>
        <v>0</v>
      </c>
      <c r="AP75" s="47">
        <f t="shared" si="145"/>
        <v>5.4366708387081922E-2</v>
      </c>
      <c r="AQ75" s="46">
        <f t="shared" si="146"/>
        <v>722927.54999999993</v>
      </c>
      <c r="AR75" s="60"/>
    </row>
    <row r="76" spans="1:44" s="44" customFormat="1" ht="30" customHeight="1">
      <c r="A76" s="44">
        <v>71</v>
      </c>
      <c r="B76" s="44" t="s">
        <v>106</v>
      </c>
      <c r="C76" s="44" t="s">
        <v>236</v>
      </c>
      <c r="D76" s="48">
        <v>99237135170038</v>
      </c>
      <c r="E76" s="52" t="s">
        <v>138</v>
      </c>
      <c r="F76" s="44">
        <v>14</v>
      </c>
      <c r="G76" s="44">
        <v>14</v>
      </c>
      <c r="H76" s="44">
        <v>18.71</v>
      </c>
      <c r="I76" s="45">
        <v>0.1</v>
      </c>
      <c r="J76" s="42"/>
      <c r="K76" s="46"/>
      <c r="L76" s="45"/>
      <c r="M76" s="46"/>
      <c r="N76" s="46"/>
      <c r="O76" s="45"/>
      <c r="P76" s="46"/>
      <c r="Q76" s="46"/>
      <c r="R76" s="45"/>
      <c r="S76" s="45"/>
      <c r="T76" s="45"/>
      <c r="U76" s="46">
        <v>4819517</v>
      </c>
      <c r="V76" s="46">
        <v>8477730</v>
      </c>
      <c r="W76" s="46">
        <f t="shared" si="126"/>
        <v>13297247</v>
      </c>
      <c r="X76" s="46">
        <f t="shared" si="127"/>
        <v>481951.7</v>
      </c>
      <c r="Y76" s="46">
        <f t="shared" si="128"/>
        <v>0</v>
      </c>
      <c r="Z76" s="46">
        <f t="shared" si="129"/>
        <v>0</v>
      </c>
      <c r="AA76" s="46">
        <f t="shared" si="130"/>
        <v>0</v>
      </c>
      <c r="AB76" s="46">
        <f t="shared" si="131"/>
        <v>0</v>
      </c>
      <c r="AC76" s="46">
        <f t="shared" si="132"/>
        <v>0</v>
      </c>
      <c r="AD76" s="46">
        <f t="shared" si="133"/>
        <v>0</v>
      </c>
      <c r="AE76" s="46">
        <f t="shared" si="134"/>
        <v>0</v>
      </c>
      <c r="AF76" s="46">
        <f t="shared" si="135"/>
        <v>0</v>
      </c>
      <c r="AG76" s="47">
        <f t="shared" si="136"/>
        <v>3.6244472258054619E-2</v>
      </c>
      <c r="AH76" s="47">
        <f t="shared" si="137"/>
        <v>0</v>
      </c>
      <c r="AI76" s="47">
        <f t="shared" si="138"/>
        <v>0</v>
      </c>
      <c r="AJ76" s="47">
        <f t="shared" si="139"/>
        <v>0</v>
      </c>
      <c r="AK76" s="47">
        <f t="shared" si="140"/>
        <v>0</v>
      </c>
      <c r="AL76" s="47">
        <f t="shared" si="141"/>
        <v>0</v>
      </c>
      <c r="AM76" s="47">
        <f t="shared" si="142"/>
        <v>0</v>
      </c>
      <c r="AN76" s="47">
        <f t="shared" si="143"/>
        <v>0</v>
      </c>
      <c r="AO76" s="47">
        <f t="shared" si="144"/>
        <v>0</v>
      </c>
      <c r="AP76" s="47">
        <f t="shared" si="145"/>
        <v>3.6244472258054619E-2</v>
      </c>
      <c r="AQ76" s="46">
        <f t="shared" si="146"/>
        <v>481951.7</v>
      </c>
      <c r="AR76" s="60"/>
    </row>
    <row r="77" spans="1:44" s="44" customFormat="1" ht="30" customHeight="1">
      <c r="A77" s="44">
        <v>72</v>
      </c>
      <c r="B77" s="44" t="s">
        <v>237</v>
      </c>
      <c r="C77" s="44" t="s">
        <v>238</v>
      </c>
      <c r="D77" s="48">
        <v>99237135170005</v>
      </c>
      <c r="E77" s="52" t="s">
        <v>120</v>
      </c>
      <c r="F77" s="44">
        <v>23</v>
      </c>
      <c r="G77" s="44">
        <v>23</v>
      </c>
      <c r="H77" s="44">
        <v>17.02</v>
      </c>
      <c r="I77" s="45">
        <v>0.2</v>
      </c>
      <c r="J77" s="42"/>
      <c r="K77" s="46"/>
      <c r="L77" s="45"/>
      <c r="M77" s="46"/>
      <c r="N77" s="46"/>
      <c r="O77" s="45"/>
      <c r="P77" s="46"/>
      <c r="Q77" s="46"/>
      <c r="R77" s="45"/>
      <c r="S77" s="45"/>
      <c r="T77" s="45"/>
      <c r="U77" s="46">
        <v>4819517</v>
      </c>
      <c r="V77" s="46">
        <v>7981764</v>
      </c>
      <c r="W77" s="46">
        <f t="shared" si="126"/>
        <v>12801281</v>
      </c>
      <c r="X77" s="46">
        <f t="shared" si="127"/>
        <v>963903.4</v>
      </c>
      <c r="Y77" s="46">
        <f t="shared" si="128"/>
        <v>0</v>
      </c>
      <c r="Z77" s="46">
        <f t="shared" si="129"/>
        <v>0</v>
      </c>
      <c r="AA77" s="46">
        <f t="shared" si="130"/>
        <v>0</v>
      </c>
      <c r="AB77" s="46">
        <f t="shared" si="131"/>
        <v>0</v>
      </c>
      <c r="AC77" s="46">
        <f t="shared" si="132"/>
        <v>0</v>
      </c>
      <c r="AD77" s="46">
        <f t="shared" si="133"/>
        <v>0</v>
      </c>
      <c r="AE77" s="46">
        <f t="shared" si="134"/>
        <v>0</v>
      </c>
      <c r="AF77" s="46">
        <f t="shared" si="135"/>
        <v>0</v>
      </c>
      <c r="AG77" s="47">
        <f t="shared" si="136"/>
        <v>7.5297417500639202E-2</v>
      </c>
      <c r="AH77" s="47">
        <f t="shared" si="137"/>
        <v>0</v>
      </c>
      <c r="AI77" s="47">
        <f t="shared" si="138"/>
        <v>0</v>
      </c>
      <c r="AJ77" s="47">
        <f t="shared" si="139"/>
        <v>0</v>
      </c>
      <c r="AK77" s="47">
        <f t="shared" si="140"/>
        <v>0</v>
      </c>
      <c r="AL77" s="47">
        <f t="shared" si="141"/>
        <v>0</v>
      </c>
      <c r="AM77" s="47">
        <f t="shared" si="142"/>
        <v>0</v>
      </c>
      <c r="AN77" s="47">
        <f t="shared" si="143"/>
        <v>0</v>
      </c>
      <c r="AO77" s="47">
        <f t="shared" si="144"/>
        <v>0</v>
      </c>
      <c r="AP77" s="47">
        <f t="shared" si="145"/>
        <v>7.5297417500639202E-2</v>
      </c>
      <c r="AQ77" s="46">
        <f t="shared" si="146"/>
        <v>963903.40000000014</v>
      </c>
      <c r="AR77" s="60"/>
    </row>
    <row r="78" spans="1:44" s="44" customFormat="1" ht="30" customHeight="1">
      <c r="A78" s="44">
        <v>73</v>
      </c>
      <c r="B78" s="44" t="s">
        <v>239</v>
      </c>
      <c r="C78" s="44" t="s">
        <v>210</v>
      </c>
      <c r="D78" s="48">
        <v>99237135170019</v>
      </c>
      <c r="E78" s="52" t="s">
        <v>120</v>
      </c>
      <c r="F78" s="44">
        <v>21</v>
      </c>
      <c r="G78" s="44">
        <v>21</v>
      </c>
      <c r="H78" s="44">
        <v>17.3</v>
      </c>
      <c r="I78" s="45">
        <v>0.15</v>
      </c>
      <c r="J78" s="42"/>
      <c r="K78" s="46"/>
      <c r="L78" s="45"/>
      <c r="M78" s="46"/>
      <c r="N78" s="46"/>
      <c r="O78" s="45"/>
      <c r="P78" s="46"/>
      <c r="Q78" s="46"/>
      <c r="R78" s="45"/>
      <c r="S78" s="45"/>
      <c r="T78" s="45"/>
      <c r="U78" s="46">
        <v>4819517</v>
      </c>
      <c r="V78" s="46">
        <v>7372358</v>
      </c>
      <c r="W78" s="46">
        <f t="shared" si="126"/>
        <v>12191875</v>
      </c>
      <c r="X78" s="46">
        <f t="shared" si="127"/>
        <v>722927.54999999993</v>
      </c>
      <c r="Y78" s="46">
        <f t="shared" si="128"/>
        <v>0</v>
      </c>
      <c r="Z78" s="46">
        <f t="shared" si="129"/>
        <v>0</v>
      </c>
      <c r="AA78" s="46">
        <f t="shared" si="130"/>
        <v>0</v>
      </c>
      <c r="AB78" s="46">
        <f t="shared" si="131"/>
        <v>0</v>
      </c>
      <c r="AC78" s="46">
        <f t="shared" si="132"/>
        <v>0</v>
      </c>
      <c r="AD78" s="46">
        <f t="shared" si="133"/>
        <v>0</v>
      </c>
      <c r="AE78" s="46">
        <f t="shared" si="134"/>
        <v>0</v>
      </c>
      <c r="AF78" s="46">
        <f t="shared" si="135"/>
        <v>0</v>
      </c>
      <c r="AG78" s="47">
        <f t="shared" si="136"/>
        <v>5.9295846619162346E-2</v>
      </c>
      <c r="AH78" s="47">
        <f t="shared" si="137"/>
        <v>0</v>
      </c>
      <c r="AI78" s="47">
        <f t="shared" si="138"/>
        <v>0</v>
      </c>
      <c r="AJ78" s="47">
        <f t="shared" si="139"/>
        <v>0</v>
      </c>
      <c r="AK78" s="47">
        <f t="shared" si="140"/>
        <v>0</v>
      </c>
      <c r="AL78" s="47">
        <f t="shared" si="141"/>
        <v>0</v>
      </c>
      <c r="AM78" s="47">
        <f t="shared" si="142"/>
        <v>0</v>
      </c>
      <c r="AN78" s="47">
        <f t="shared" si="143"/>
        <v>0</v>
      </c>
      <c r="AO78" s="47">
        <f t="shared" si="144"/>
        <v>0</v>
      </c>
      <c r="AP78" s="47">
        <f t="shared" si="145"/>
        <v>5.9295846619162346E-2</v>
      </c>
      <c r="AQ78" s="46">
        <f t="shared" si="146"/>
        <v>722927.54999999993</v>
      </c>
      <c r="AR78" s="60"/>
    </row>
    <row r="79" spans="1:44" s="44" customFormat="1" ht="30" customHeight="1">
      <c r="A79" s="44">
        <v>74</v>
      </c>
      <c r="B79" s="44" t="s">
        <v>106</v>
      </c>
      <c r="C79" s="44" t="s">
        <v>240</v>
      </c>
      <c r="D79" s="48">
        <v>99237135170044</v>
      </c>
      <c r="E79" s="52" t="s">
        <v>120</v>
      </c>
      <c r="F79" s="44">
        <v>20</v>
      </c>
      <c r="G79" s="44">
        <v>20</v>
      </c>
      <c r="H79" s="44">
        <v>17.22</v>
      </c>
      <c r="I79" s="45">
        <v>0.1</v>
      </c>
      <c r="J79" s="42"/>
      <c r="K79" s="46"/>
      <c r="L79" s="45"/>
      <c r="M79" s="46"/>
      <c r="N79" s="46"/>
      <c r="O79" s="45"/>
      <c r="P79" s="46"/>
      <c r="Q79" s="46"/>
      <c r="R79" s="45"/>
      <c r="S79" s="45"/>
      <c r="T79" s="45"/>
      <c r="U79" s="46">
        <v>4819517</v>
      </c>
      <c r="V79" s="46">
        <v>6978522</v>
      </c>
      <c r="W79" s="46">
        <f t="shared" si="126"/>
        <v>11798039</v>
      </c>
      <c r="X79" s="46">
        <f t="shared" si="127"/>
        <v>481951.7</v>
      </c>
      <c r="Y79" s="46">
        <f t="shared" si="128"/>
        <v>0</v>
      </c>
      <c r="Z79" s="46">
        <f t="shared" si="129"/>
        <v>0</v>
      </c>
      <c r="AA79" s="46">
        <f t="shared" si="130"/>
        <v>0</v>
      </c>
      <c r="AB79" s="46">
        <f t="shared" si="131"/>
        <v>0</v>
      </c>
      <c r="AC79" s="46">
        <f t="shared" si="132"/>
        <v>0</v>
      </c>
      <c r="AD79" s="46">
        <f t="shared" si="133"/>
        <v>0</v>
      </c>
      <c r="AE79" s="46">
        <f t="shared" si="134"/>
        <v>0</v>
      </c>
      <c r="AF79" s="46">
        <f t="shared" si="135"/>
        <v>0</v>
      </c>
      <c r="AG79" s="47">
        <f t="shared" si="136"/>
        <v>4.0850153148332534E-2</v>
      </c>
      <c r="AH79" s="47">
        <f t="shared" si="137"/>
        <v>0</v>
      </c>
      <c r="AI79" s="47">
        <f t="shared" si="138"/>
        <v>0</v>
      </c>
      <c r="AJ79" s="47">
        <f t="shared" si="139"/>
        <v>0</v>
      </c>
      <c r="AK79" s="47">
        <f t="shared" si="140"/>
        <v>0</v>
      </c>
      <c r="AL79" s="47">
        <f t="shared" si="141"/>
        <v>0</v>
      </c>
      <c r="AM79" s="47">
        <f t="shared" si="142"/>
        <v>0</v>
      </c>
      <c r="AN79" s="47">
        <f t="shared" si="143"/>
        <v>0</v>
      </c>
      <c r="AO79" s="47">
        <f t="shared" si="144"/>
        <v>0</v>
      </c>
      <c r="AP79" s="47">
        <f t="shared" si="145"/>
        <v>4.0850153148332534E-2</v>
      </c>
      <c r="AQ79" s="46">
        <f t="shared" si="146"/>
        <v>481951.7</v>
      </c>
      <c r="AR79" s="60"/>
    </row>
    <row r="80" spans="1:44" s="44" customFormat="1" ht="30" customHeight="1">
      <c r="A80" s="44">
        <v>75</v>
      </c>
      <c r="B80" s="44" t="s">
        <v>241</v>
      </c>
      <c r="C80" s="44" t="s">
        <v>242</v>
      </c>
      <c r="D80" s="48">
        <v>99237135170040</v>
      </c>
      <c r="E80" s="52" t="s">
        <v>113</v>
      </c>
      <c r="F80" s="44">
        <v>17</v>
      </c>
      <c r="G80" s="44">
        <v>17</v>
      </c>
      <c r="H80" s="44">
        <v>17.73</v>
      </c>
      <c r="I80" s="45">
        <v>0.2</v>
      </c>
      <c r="J80" s="42"/>
      <c r="K80" s="46"/>
      <c r="L80" s="45"/>
      <c r="M80" s="46"/>
      <c r="N80" s="46"/>
      <c r="O80" s="45"/>
      <c r="P80" s="46"/>
      <c r="Q80" s="46"/>
      <c r="R80" s="45"/>
      <c r="S80" s="45"/>
      <c r="T80" s="45"/>
      <c r="U80" s="46">
        <v>4819517</v>
      </c>
      <c r="V80" s="46">
        <v>5429535</v>
      </c>
      <c r="W80" s="46">
        <f t="shared" si="126"/>
        <v>10249052</v>
      </c>
      <c r="X80" s="46">
        <f t="shared" si="127"/>
        <v>963903.4</v>
      </c>
      <c r="Y80" s="46">
        <f t="shared" si="128"/>
        <v>0</v>
      </c>
      <c r="Z80" s="46">
        <f t="shared" si="129"/>
        <v>0</v>
      </c>
      <c r="AA80" s="46">
        <f t="shared" si="130"/>
        <v>0</v>
      </c>
      <c r="AB80" s="46">
        <f t="shared" si="131"/>
        <v>0</v>
      </c>
      <c r="AC80" s="46">
        <f t="shared" si="132"/>
        <v>0</v>
      </c>
      <c r="AD80" s="46">
        <f t="shared" si="133"/>
        <v>0</v>
      </c>
      <c r="AE80" s="46">
        <f t="shared" si="134"/>
        <v>0</v>
      </c>
      <c r="AF80" s="46">
        <f t="shared" si="135"/>
        <v>0</v>
      </c>
      <c r="AG80" s="47">
        <f t="shared" si="136"/>
        <v>9.404805439566509E-2</v>
      </c>
      <c r="AH80" s="47">
        <f t="shared" si="137"/>
        <v>0</v>
      </c>
      <c r="AI80" s="47">
        <f t="shared" si="138"/>
        <v>0</v>
      </c>
      <c r="AJ80" s="47">
        <f t="shared" si="139"/>
        <v>0</v>
      </c>
      <c r="AK80" s="47">
        <f t="shared" si="140"/>
        <v>0</v>
      </c>
      <c r="AL80" s="47">
        <f t="shared" si="141"/>
        <v>0</v>
      </c>
      <c r="AM80" s="47">
        <f t="shared" si="142"/>
        <v>0</v>
      </c>
      <c r="AN80" s="47">
        <f t="shared" si="143"/>
        <v>0</v>
      </c>
      <c r="AO80" s="47">
        <f t="shared" si="144"/>
        <v>0</v>
      </c>
      <c r="AP80" s="47">
        <f t="shared" si="145"/>
        <v>9.404805439566509E-2</v>
      </c>
      <c r="AQ80" s="46">
        <f t="shared" si="146"/>
        <v>963903.40000000014</v>
      </c>
      <c r="AR80" s="60"/>
    </row>
    <row r="81" spans="1:44" s="44" customFormat="1" ht="30" customHeight="1">
      <c r="A81" s="44">
        <v>76</v>
      </c>
      <c r="B81" s="44" t="s">
        <v>129</v>
      </c>
      <c r="C81" s="44" t="s">
        <v>133</v>
      </c>
      <c r="D81" s="48">
        <v>99237135170006</v>
      </c>
      <c r="E81" s="52" t="s">
        <v>113</v>
      </c>
      <c r="F81" s="44">
        <v>20</v>
      </c>
      <c r="G81" s="44">
        <v>20</v>
      </c>
      <c r="H81" s="44">
        <v>17.5</v>
      </c>
      <c r="I81" s="45">
        <v>0.15</v>
      </c>
      <c r="J81" s="42"/>
      <c r="K81" s="46"/>
      <c r="L81" s="45"/>
      <c r="M81" s="46"/>
      <c r="N81" s="46"/>
      <c r="O81" s="45"/>
      <c r="P81" s="46"/>
      <c r="Q81" s="46"/>
      <c r="R81" s="45"/>
      <c r="S81" s="45"/>
      <c r="T81" s="45"/>
      <c r="U81" s="46">
        <v>4819517</v>
      </c>
      <c r="V81" s="46">
        <v>6492199</v>
      </c>
      <c r="W81" s="46">
        <f t="shared" si="126"/>
        <v>11311716</v>
      </c>
      <c r="X81" s="46">
        <f t="shared" si="127"/>
        <v>722927.54999999993</v>
      </c>
      <c r="Y81" s="46">
        <f t="shared" si="128"/>
        <v>0</v>
      </c>
      <c r="Z81" s="46">
        <f t="shared" si="129"/>
        <v>0</v>
      </c>
      <c r="AA81" s="46">
        <f t="shared" si="130"/>
        <v>0</v>
      </c>
      <c r="AB81" s="46">
        <f t="shared" si="131"/>
        <v>0</v>
      </c>
      <c r="AC81" s="46">
        <f t="shared" si="132"/>
        <v>0</v>
      </c>
      <c r="AD81" s="46">
        <f t="shared" si="133"/>
        <v>0</v>
      </c>
      <c r="AE81" s="46">
        <f t="shared" si="134"/>
        <v>0</v>
      </c>
      <c r="AF81" s="46">
        <f t="shared" si="135"/>
        <v>0</v>
      </c>
      <c r="AG81" s="47">
        <f t="shared" si="136"/>
        <v>6.3909626974368874E-2</v>
      </c>
      <c r="AH81" s="47">
        <f t="shared" si="137"/>
        <v>0</v>
      </c>
      <c r="AI81" s="47">
        <f t="shared" si="138"/>
        <v>0</v>
      </c>
      <c r="AJ81" s="47">
        <f t="shared" si="139"/>
        <v>0</v>
      </c>
      <c r="AK81" s="47">
        <f t="shared" si="140"/>
        <v>0</v>
      </c>
      <c r="AL81" s="47">
        <f t="shared" si="141"/>
        <v>0</v>
      </c>
      <c r="AM81" s="47">
        <f t="shared" si="142"/>
        <v>0</v>
      </c>
      <c r="AN81" s="47">
        <f t="shared" si="143"/>
        <v>0</v>
      </c>
      <c r="AO81" s="47">
        <f t="shared" si="144"/>
        <v>0</v>
      </c>
      <c r="AP81" s="47">
        <f t="shared" si="145"/>
        <v>6.3909626974368874E-2</v>
      </c>
      <c r="AQ81" s="46">
        <f t="shared" si="146"/>
        <v>722927.54999999993</v>
      </c>
      <c r="AR81" s="60"/>
    </row>
    <row r="82" spans="1:44" s="44" customFormat="1" ht="30" customHeight="1">
      <c r="A82" s="44">
        <v>77</v>
      </c>
      <c r="B82" s="44" t="s">
        <v>243</v>
      </c>
      <c r="C82" s="44" t="s">
        <v>244</v>
      </c>
      <c r="D82" s="48">
        <v>99237135190006</v>
      </c>
      <c r="E82" s="52" t="s">
        <v>125</v>
      </c>
      <c r="F82" s="44">
        <v>18</v>
      </c>
      <c r="G82" s="44">
        <v>18</v>
      </c>
      <c r="H82" s="44">
        <v>18.7</v>
      </c>
      <c r="I82" s="45">
        <v>0.2</v>
      </c>
      <c r="J82" s="42"/>
      <c r="K82" s="46"/>
      <c r="L82" s="45"/>
      <c r="M82" s="46"/>
      <c r="N82" s="46"/>
      <c r="O82" s="45"/>
      <c r="P82" s="46"/>
      <c r="Q82" s="46"/>
      <c r="R82" s="45"/>
      <c r="S82" s="45"/>
      <c r="T82" s="45"/>
      <c r="U82" s="46">
        <v>4902615</v>
      </c>
      <c r="V82" s="46">
        <v>6603953</v>
      </c>
      <c r="W82" s="46">
        <f t="shared" si="126"/>
        <v>11506568</v>
      </c>
      <c r="X82" s="46">
        <f t="shared" si="127"/>
        <v>980523</v>
      </c>
      <c r="Y82" s="46">
        <f t="shared" si="128"/>
        <v>0</v>
      </c>
      <c r="Z82" s="46">
        <f t="shared" si="129"/>
        <v>0</v>
      </c>
      <c r="AA82" s="46">
        <f t="shared" si="130"/>
        <v>0</v>
      </c>
      <c r="AB82" s="46">
        <f t="shared" si="131"/>
        <v>0</v>
      </c>
      <c r="AC82" s="46">
        <f t="shared" si="132"/>
        <v>0</v>
      </c>
      <c r="AD82" s="46">
        <f t="shared" si="133"/>
        <v>0</v>
      </c>
      <c r="AE82" s="46">
        <f t="shared" si="134"/>
        <v>0</v>
      </c>
      <c r="AF82" s="46">
        <f t="shared" si="135"/>
        <v>0</v>
      </c>
      <c r="AG82" s="47">
        <f t="shared" si="136"/>
        <v>8.5214201141469811E-2</v>
      </c>
      <c r="AH82" s="47">
        <f t="shared" si="137"/>
        <v>0</v>
      </c>
      <c r="AI82" s="47">
        <f t="shared" si="138"/>
        <v>0</v>
      </c>
      <c r="AJ82" s="47">
        <f t="shared" si="139"/>
        <v>0</v>
      </c>
      <c r="AK82" s="47">
        <f t="shared" si="140"/>
        <v>0</v>
      </c>
      <c r="AL82" s="47">
        <f t="shared" si="141"/>
        <v>0</v>
      </c>
      <c r="AM82" s="47">
        <f t="shared" si="142"/>
        <v>0</v>
      </c>
      <c r="AN82" s="47">
        <f t="shared" si="143"/>
        <v>0</v>
      </c>
      <c r="AO82" s="47">
        <f t="shared" si="144"/>
        <v>0</v>
      </c>
      <c r="AP82" s="47">
        <f t="shared" si="145"/>
        <v>8.5214201141469811E-2</v>
      </c>
      <c r="AQ82" s="46">
        <f t="shared" si="146"/>
        <v>980523</v>
      </c>
      <c r="AR82" s="60"/>
    </row>
    <row r="83" spans="1:44" s="44" customFormat="1" ht="30" customHeight="1">
      <c r="A83" s="44">
        <v>78</v>
      </c>
      <c r="B83" s="44" t="s">
        <v>245</v>
      </c>
      <c r="C83" s="44" t="s">
        <v>246</v>
      </c>
      <c r="D83" s="48">
        <v>99237135190029</v>
      </c>
      <c r="E83" s="52" t="s">
        <v>125</v>
      </c>
      <c r="F83" s="44">
        <v>18</v>
      </c>
      <c r="G83" s="44">
        <v>18</v>
      </c>
      <c r="H83" s="44">
        <v>18.61</v>
      </c>
      <c r="I83" s="45">
        <v>0.15</v>
      </c>
      <c r="J83" s="42"/>
      <c r="K83" s="46"/>
      <c r="L83" s="45"/>
      <c r="M83" s="46"/>
      <c r="N83" s="46"/>
      <c r="O83" s="45"/>
      <c r="P83" s="46"/>
      <c r="Q83" s="46"/>
      <c r="R83" s="45"/>
      <c r="S83" s="45"/>
      <c r="T83" s="45"/>
      <c r="U83" s="46">
        <v>4902615</v>
      </c>
      <c r="V83" s="46">
        <v>6603953</v>
      </c>
      <c r="W83" s="46">
        <f t="shared" si="126"/>
        <v>11506568</v>
      </c>
      <c r="X83" s="46">
        <f t="shared" si="127"/>
        <v>735392.25</v>
      </c>
      <c r="Y83" s="46">
        <f t="shared" si="128"/>
        <v>0</v>
      </c>
      <c r="Z83" s="46">
        <f t="shared" si="129"/>
        <v>0</v>
      </c>
      <c r="AA83" s="46">
        <f t="shared" si="130"/>
        <v>0</v>
      </c>
      <c r="AB83" s="46">
        <f t="shared" si="131"/>
        <v>0</v>
      </c>
      <c r="AC83" s="46">
        <f t="shared" si="132"/>
        <v>0</v>
      </c>
      <c r="AD83" s="46">
        <f t="shared" si="133"/>
        <v>0</v>
      </c>
      <c r="AE83" s="46">
        <f t="shared" si="134"/>
        <v>0</v>
      </c>
      <c r="AF83" s="46">
        <f t="shared" si="135"/>
        <v>0</v>
      </c>
      <c r="AG83" s="47">
        <f t="shared" si="136"/>
        <v>6.3910650856102355E-2</v>
      </c>
      <c r="AH83" s="47">
        <f t="shared" si="137"/>
        <v>0</v>
      </c>
      <c r="AI83" s="47">
        <f t="shared" si="138"/>
        <v>0</v>
      </c>
      <c r="AJ83" s="47">
        <f t="shared" si="139"/>
        <v>0</v>
      </c>
      <c r="AK83" s="47">
        <f t="shared" si="140"/>
        <v>0</v>
      </c>
      <c r="AL83" s="47">
        <f t="shared" si="141"/>
        <v>0</v>
      </c>
      <c r="AM83" s="47">
        <f t="shared" si="142"/>
        <v>0</v>
      </c>
      <c r="AN83" s="47">
        <f t="shared" si="143"/>
        <v>0</v>
      </c>
      <c r="AO83" s="47">
        <f t="shared" si="144"/>
        <v>0</v>
      </c>
      <c r="AP83" s="47">
        <f t="shared" si="145"/>
        <v>6.3910650856102355E-2</v>
      </c>
      <c r="AQ83" s="46">
        <f t="shared" si="146"/>
        <v>735392.25</v>
      </c>
      <c r="AR83" s="60"/>
    </row>
    <row r="84" spans="1:44" s="44" customFormat="1" ht="30" customHeight="1">
      <c r="A84" s="44">
        <v>79</v>
      </c>
      <c r="B84" s="44" t="s">
        <v>247</v>
      </c>
      <c r="C84" s="44" t="s">
        <v>248</v>
      </c>
      <c r="D84" s="48">
        <v>99237135190027</v>
      </c>
      <c r="E84" s="52" t="s">
        <v>125</v>
      </c>
      <c r="F84" s="44">
        <v>16</v>
      </c>
      <c r="G84" s="44">
        <v>16</v>
      </c>
      <c r="H84" s="44">
        <v>17.53</v>
      </c>
      <c r="I84" s="45">
        <v>0.1</v>
      </c>
      <c r="J84" s="57" t="s">
        <v>124</v>
      </c>
      <c r="K84" s="46">
        <v>623232</v>
      </c>
      <c r="L84" s="45"/>
      <c r="M84" s="46"/>
      <c r="N84" s="46"/>
      <c r="O84" s="45"/>
      <c r="P84" s="46"/>
      <c r="Q84" s="46"/>
      <c r="R84" s="45"/>
      <c r="S84" s="45"/>
      <c r="T84" s="45"/>
      <c r="U84" s="46">
        <v>4902615</v>
      </c>
      <c r="V84" s="46">
        <v>5494570</v>
      </c>
      <c r="W84" s="46">
        <f t="shared" si="126"/>
        <v>10397185</v>
      </c>
      <c r="X84" s="46">
        <f t="shared" si="127"/>
        <v>490261.5</v>
      </c>
      <c r="Y84" s="46">
        <f t="shared" si="128"/>
        <v>623232</v>
      </c>
      <c r="Z84" s="46">
        <f t="shared" si="129"/>
        <v>0</v>
      </c>
      <c r="AA84" s="46">
        <f t="shared" si="130"/>
        <v>0</v>
      </c>
      <c r="AB84" s="46">
        <f t="shared" si="131"/>
        <v>0</v>
      </c>
      <c r="AC84" s="46">
        <f t="shared" si="132"/>
        <v>0</v>
      </c>
      <c r="AD84" s="46">
        <f t="shared" si="133"/>
        <v>0</v>
      </c>
      <c r="AE84" s="46">
        <f t="shared" si="134"/>
        <v>0</v>
      </c>
      <c r="AF84" s="46">
        <f t="shared" si="135"/>
        <v>0</v>
      </c>
      <c r="AG84" s="47">
        <f t="shared" si="136"/>
        <v>4.715329197277917E-2</v>
      </c>
      <c r="AH84" s="47">
        <f t="shared" si="137"/>
        <v>5.9942378634216857E-2</v>
      </c>
      <c r="AI84" s="47">
        <f t="shared" si="138"/>
        <v>0</v>
      </c>
      <c r="AJ84" s="47">
        <f t="shared" si="139"/>
        <v>0</v>
      </c>
      <c r="AK84" s="47">
        <f t="shared" si="140"/>
        <v>0</v>
      </c>
      <c r="AL84" s="47">
        <f t="shared" si="141"/>
        <v>0</v>
      </c>
      <c r="AM84" s="47">
        <f t="shared" si="142"/>
        <v>0</v>
      </c>
      <c r="AN84" s="47">
        <f t="shared" si="143"/>
        <v>0</v>
      </c>
      <c r="AO84" s="47">
        <f t="shared" si="144"/>
        <v>0</v>
      </c>
      <c r="AP84" s="47">
        <f t="shared" si="145"/>
        <v>0.10709567060699603</v>
      </c>
      <c r="AQ84" s="46">
        <f t="shared" si="146"/>
        <v>1113493.5</v>
      </c>
      <c r="AR84" s="60"/>
    </row>
    <row r="85" spans="1:44" s="44" customFormat="1" ht="30" customHeight="1">
      <c r="A85" s="44">
        <v>80</v>
      </c>
      <c r="B85" s="44" t="s">
        <v>249</v>
      </c>
      <c r="C85" s="44" t="s">
        <v>250</v>
      </c>
      <c r="D85" s="48">
        <v>99237135190022</v>
      </c>
      <c r="E85" s="52" t="s">
        <v>94</v>
      </c>
      <c r="F85" s="44">
        <v>14</v>
      </c>
      <c r="G85" s="44">
        <v>14</v>
      </c>
      <c r="H85" s="44">
        <v>19.28</v>
      </c>
      <c r="I85" s="45">
        <v>0.2</v>
      </c>
      <c r="J85" s="57" t="s">
        <v>97</v>
      </c>
      <c r="K85" s="46">
        <v>729920</v>
      </c>
      <c r="L85" s="45">
        <v>0.1</v>
      </c>
      <c r="M85" s="46"/>
      <c r="N85" s="46"/>
      <c r="O85" s="45"/>
      <c r="P85" s="46"/>
      <c r="Q85" s="46"/>
      <c r="R85" s="45"/>
      <c r="S85" s="45"/>
      <c r="T85" s="45"/>
      <c r="U85" s="46">
        <v>4902615</v>
      </c>
      <c r="V85" s="46">
        <v>4982306</v>
      </c>
      <c r="W85" s="46">
        <f t="shared" si="126"/>
        <v>9884921</v>
      </c>
      <c r="X85" s="46">
        <f t="shared" si="127"/>
        <v>980523</v>
      </c>
      <c r="Y85" s="46">
        <f t="shared" si="128"/>
        <v>729920</v>
      </c>
      <c r="Z85" s="46">
        <f t="shared" si="129"/>
        <v>490261.5</v>
      </c>
      <c r="AA85" s="46">
        <f t="shared" si="130"/>
        <v>0</v>
      </c>
      <c r="AB85" s="46">
        <f t="shared" si="131"/>
        <v>0</v>
      </c>
      <c r="AC85" s="46">
        <f t="shared" si="132"/>
        <v>0</v>
      </c>
      <c r="AD85" s="46">
        <f t="shared" si="133"/>
        <v>0</v>
      </c>
      <c r="AE85" s="46">
        <f t="shared" si="134"/>
        <v>0</v>
      </c>
      <c r="AF85" s="46">
        <f t="shared" si="135"/>
        <v>0</v>
      </c>
      <c r="AG85" s="47">
        <f t="shared" si="136"/>
        <v>9.9193812474576176E-2</v>
      </c>
      <c r="AH85" s="47">
        <f t="shared" si="137"/>
        <v>7.3841763631697213E-2</v>
      </c>
      <c r="AI85" s="47">
        <f t="shared" si="138"/>
        <v>4.9596906237288088E-2</v>
      </c>
      <c r="AJ85" s="47">
        <f t="shared" si="139"/>
        <v>0</v>
      </c>
      <c r="AK85" s="47">
        <f t="shared" si="140"/>
        <v>0</v>
      </c>
      <c r="AL85" s="47">
        <f t="shared" si="141"/>
        <v>0</v>
      </c>
      <c r="AM85" s="47">
        <f t="shared" si="142"/>
        <v>0</v>
      </c>
      <c r="AN85" s="47">
        <f t="shared" si="143"/>
        <v>0</v>
      </c>
      <c r="AO85" s="47">
        <f t="shared" si="144"/>
        <v>0</v>
      </c>
      <c r="AP85" s="47">
        <f t="shared" si="145"/>
        <v>0.22263248234356148</v>
      </c>
      <c r="AQ85" s="46">
        <f t="shared" si="146"/>
        <v>2200704.5</v>
      </c>
      <c r="AR85" s="60"/>
    </row>
    <row r="86" spans="1:44" s="44" customFormat="1" ht="30" customHeight="1">
      <c r="A86" s="44">
        <v>81</v>
      </c>
      <c r="B86" s="44" t="s">
        <v>251</v>
      </c>
      <c r="C86" s="44" t="s">
        <v>252</v>
      </c>
      <c r="D86" s="48">
        <v>99237135190035</v>
      </c>
      <c r="E86" s="52" t="s">
        <v>94</v>
      </c>
      <c r="F86" s="44">
        <v>14</v>
      </c>
      <c r="G86" s="44">
        <v>14</v>
      </c>
      <c r="H86" s="44">
        <v>18.78</v>
      </c>
      <c r="I86" s="45">
        <v>0.15</v>
      </c>
      <c r="J86" s="42"/>
      <c r="K86" s="46"/>
      <c r="L86" s="45"/>
      <c r="M86" s="46"/>
      <c r="N86" s="46"/>
      <c r="O86" s="45"/>
      <c r="P86" s="46"/>
      <c r="Q86" s="46"/>
      <c r="R86" s="45"/>
      <c r="S86" s="45"/>
      <c r="T86" s="45"/>
      <c r="U86" s="46">
        <v>4902615</v>
      </c>
      <c r="V86" s="46">
        <v>4982306</v>
      </c>
      <c r="W86" s="46">
        <f t="shared" si="126"/>
        <v>9884921</v>
      </c>
      <c r="X86" s="46">
        <f t="shared" si="127"/>
        <v>735392.25</v>
      </c>
      <c r="Y86" s="46">
        <f t="shared" si="128"/>
        <v>0</v>
      </c>
      <c r="Z86" s="46">
        <f t="shared" si="129"/>
        <v>0</v>
      </c>
      <c r="AA86" s="46">
        <f t="shared" si="130"/>
        <v>0</v>
      </c>
      <c r="AB86" s="46">
        <f t="shared" si="131"/>
        <v>0</v>
      </c>
      <c r="AC86" s="46">
        <f t="shared" si="132"/>
        <v>0</v>
      </c>
      <c r="AD86" s="46">
        <f t="shared" si="133"/>
        <v>0</v>
      </c>
      <c r="AE86" s="46">
        <f t="shared" si="134"/>
        <v>0</v>
      </c>
      <c r="AF86" s="46">
        <f t="shared" si="135"/>
        <v>0</v>
      </c>
      <c r="AG86" s="47">
        <f t="shared" si="136"/>
        <v>7.4395359355932125E-2</v>
      </c>
      <c r="AH86" s="47">
        <f t="shared" si="137"/>
        <v>0</v>
      </c>
      <c r="AI86" s="47">
        <f t="shared" si="138"/>
        <v>0</v>
      </c>
      <c r="AJ86" s="47">
        <f t="shared" si="139"/>
        <v>0</v>
      </c>
      <c r="AK86" s="47">
        <f t="shared" si="140"/>
        <v>0</v>
      </c>
      <c r="AL86" s="47">
        <f t="shared" si="141"/>
        <v>0</v>
      </c>
      <c r="AM86" s="47">
        <f t="shared" si="142"/>
        <v>0</v>
      </c>
      <c r="AN86" s="47">
        <f t="shared" si="143"/>
        <v>0</v>
      </c>
      <c r="AO86" s="47">
        <f t="shared" si="144"/>
        <v>0</v>
      </c>
      <c r="AP86" s="47">
        <f t="shared" si="145"/>
        <v>7.4395359355932125E-2</v>
      </c>
      <c r="AQ86" s="46">
        <f t="shared" si="146"/>
        <v>735392.24999999988</v>
      </c>
      <c r="AR86" s="60"/>
    </row>
    <row r="87" spans="1:44" s="44" customFormat="1" ht="30" customHeight="1">
      <c r="A87" s="44">
        <v>82</v>
      </c>
      <c r="B87" s="44" t="s">
        <v>253</v>
      </c>
      <c r="C87" s="44" t="s">
        <v>254</v>
      </c>
      <c r="D87" s="48">
        <v>99237135190018</v>
      </c>
      <c r="E87" s="52" t="s">
        <v>94</v>
      </c>
      <c r="F87" s="44">
        <v>12</v>
      </c>
      <c r="G87" s="44">
        <v>12</v>
      </c>
      <c r="H87" s="44">
        <v>18.41</v>
      </c>
      <c r="I87" s="45">
        <v>0.1</v>
      </c>
      <c r="J87" s="42"/>
      <c r="K87" s="46"/>
      <c r="L87" s="45"/>
      <c r="M87" s="46"/>
      <c r="N87" s="46"/>
      <c r="O87" s="45"/>
      <c r="P87" s="46"/>
      <c r="Q87" s="46"/>
      <c r="R87" s="45"/>
      <c r="S87" s="45"/>
      <c r="T87" s="45"/>
      <c r="U87" s="46">
        <v>4902615</v>
      </c>
      <c r="V87" s="46">
        <v>4359074</v>
      </c>
      <c r="W87" s="46">
        <f t="shared" si="126"/>
        <v>9261689</v>
      </c>
      <c r="X87" s="46">
        <f t="shared" si="127"/>
        <v>490261.5</v>
      </c>
      <c r="Y87" s="46">
        <f t="shared" si="128"/>
        <v>0</v>
      </c>
      <c r="Z87" s="46">
        <f t="shared" si="129"/>
        <v>0</v>
      </c>
      <c r="AA87" s="46">
        <f t="shared" si="130"/>
        <v>0</v>
      </c>
      <c r="AB87" s="46">
        <f t="shared" si="131"/>
        <v>0</v>
      </c>
      <c r="AC87" s="46">
        <f t="shared" si="132"/>
        <v>0</v>
      </c>
      <c r="AD87" s="46">
        <f t="shared" si="133"/>
        <v>0</v>
      </c>
      <c r="AE87" s="46">
        <f t="shared" si="134"/>
        <v>0</v>
      </c>
      <c r="AF87" s="46">
        <f t="shared" si="135"/>
        <v>0</v>
      </c>
      <c r="AG87" s="47">
        <f t="shared" si="136"/>
        <v>5.2934351390982792E-2</v>
      </c>
      <c r="AH87" s="47">
        <f t="shared" si="137"/>
        <v>0</v>
      </c>
      <c r="AI87" s="47">
        <f t="shared" si="138"/>
        <v>0</v>
      </c>
      <c r="AJ87" s="47">
        <f t="shared" si="139"/>
        <v>0</v>
      </c>
      <c r="AK87" s="47">
        <f t="shared" si="140"/>
        <v>0</v>
      </c>
      <c r="AL87" s="47">
        <f t="shared" si="141"/>
        <v>0</v>
      </c>
      <c r="AM87" s="47">
        <f t="shared" si="142"/>
        <v>0</v>
      </c>
      <c r="AN87" s="47">
        <f t="shared" si="143"/>
        <v>0</v>
      </c>
      <c r="AO87" s="47">
        <f t="shared" si="144"/>
        <v>0</v>
      </c>
      <c r="AP87" s="47">
        <f t="shared" si="145"/>
        <v>5.2934351390982792E-2</v>
      </c>
      <c r="AQ87" s="46">
        <f t="shared" si="146"/>
        <v>490261.5</v>
      </c>
      <c r="AR87" s="60"/>
    </row>
    <row r="88" spans="1:44" s="44" customFormat="1" ht="30" customHeight="1">
      <c r="A88" s="44">
        <v>83</v>
      </c>
      <c r="B88" s="58" t="s">
        <v>255</v>
      </c>
      <c r="C88" s="58" t="s">
        <v>256</v>
      </c>
      <c r="D88" s="59">
        <v>98237135170004</v>
      </c>
      <c r="E88" s="52" t="s">
        <v>92</v>
      </c>
      <c r="F88" s="44">
        <v>14</v>
      </c>
      <c r="G88" s="44">
        <v>14</v>
      </c>
      <c r="H88" s="44">
        <v>19.28</v>
      </c>
      <c r="I88" s="45">
        <v>0.2</v>
      </c>
      <c r="J88" s="42"/>
      <c r="K88" s="46"/>
      <c r="L88" s="45"/>
      <c r="M88" s="46"/>
      <c r="N88" s="46"/>
      <c r="O88" s="45"/>
      <c r="P88" s="46"/>
      <c r="Q88" s="46"/>
      <c r="R88" s="45"/>
      <c r="S88" s="45"/>
      <c r="T88" s="45"/>
      <c r="U88" s="46">
        <v>4016264</v>
      </c>
      <c r="V88" s="46">
        <v>7101978</v>
      </c>
      <c r="W88" s="46">
        <f t="shared" si="126"/>
        <v>11118242</v>
      </c>
      <c r="X88" s="46">
        <f t="shared" si="127"/>
        <v>803252.8</v>
      </c>
      <c r="Y88" s="46">
        <f t="shared" si="128"/>
        <v>0</v>
      </c>
      <c r="Z88" s="46">
        <f t="shared" si="129"/>
        <v>0</v>
      </c>
      <c r="AA88" s="46">
        <f t="shared" si="130"/>
        <v>0</v>
      </c>
      <c r="AB88" s="46">
        <f t="shared" si="131"/>
        <v>0</v>
      </c>
      <c r="AC88" s="46">
        <f t="shared" si="132"/>
        <v>0</v>
      </c>
      <c r="AD88" s="46">
        <f t="shared" si="133"/>
        <v>0</v>
      </c>
      <c r="AE88" s="46">
        <f t="shared" si="134"/>
        <v>0</v>
      </c>
      <c r="AF88" s="46">
        <f t="shared" si="135"/>
        <v>0</v>
      </c>
      <c r="AG88" s="47">
        <f t="shared" si="136"/>
        <v>7.2246385714576103E-2</v>
      </c>
      <c r="AH88" s="47">
        <f t="shared" si="137"/>
        <v>0</v>
      </c>
      <c r="AI88" s="47">
        <f t="shared" si="138"/>
        <v>0</v>
      </c>
      <c r="AJ88" s="47">
        <f t="shared" si="139"/>
        <v>0</v>
      </c>
      <c r="AK88" s="47">
        <f t="shared" si="140"/>
        <v>0</v>
      </c>
      <c r="AL88" s="47">
        <f t="shared" si="141"/>
        <v>0</v>
      </c>
      <c r="AM88" s="47">
        <f t="shared" si="142"/>
        <v>0</v>
      </c>
      <c r="AN88" s="47">
        <f t="shared" si="143"/>
        <v>0</v>
      </c>
      <c r="AO88" s="47">
        <f t="shared" si="144"/>
        <v>0</v>
      </c>
      <c r="AP88" s="47">
        <f t="shared" si="145"/>
        <v>7.2246385714576103E-2</v>
      </c>
      <c r="AQ88" s="46">
        <f t="shared" si="146"/>
        <v>803252.8</v>
      </c>
      <c r="AR88" s="98"/>
    </row>
    <row r="89" spans="1:44" s="44" customFormat="1" ht="30" customHeight="1">
      <c r="A89" s="44">
        <v>84</v>
      </c>
      <c r="B89" s="94" t="s">
        <v>134</v>
      </c>
      <c r="C89" s="94" t="s">
        <v>257</v>
      </c>
      <c r="D89" s="95">
        <v>98237135170025</v>
      </c>
      <c r="E89" s="52" t="s">
        <v>92</v>
      </c>
      <c r="F89" s="44">
        <v>12</v>
      </c>
      <c r="G89" s="44">
        <v>12</v>
      </c>
      <c r="H89" s="44">
        <v>18.829999999999998</v>
      </c>
      <c r="I89" s="45">
        <v>0.15</v>
      </c>
      <c r="J89" s="42"/>
      <c r="K89" s="46"/>
      <c r="L89" s="45"/>
      <c r="M89" s="46"/>
      <c r="N89" s="46"/>
      <c r="O89" s="45"/>
      <c r="P89" s="46"/>
      <c r="Q89" s="46"/>
      <c r="R89" s="45"/>
      <c r="S89" s="45">
        <v>0.1</v>
      </c>
      <c r="T89" s="45"/>
      <c r="U89" s="46">
        <v>4016264</v>
      </c>
      <c r="V89" s="46">
        <v>4405188</v>
      </c>
      <c r="W89" s="46">
        <f t="shared" si="126"/>
        <v>8421452</v>
      </c>
      <c r="X89" s="46">
        <f t="shared" si="127"/>
        <v>602439.6</v>
      </c>
      <c r="Y89" s="46">
        <f t="shared" si="128"/>
        <v>0</v>
      </c>
      <c r="Z89" s="46">
        <f t="shared" si="129"/>
        <v>0</v>
      </c>
      <c r="AA89" s="46">
        <f t="shared" si="130"/>
        <v>0</v>
      </c>
      <c r="AB89" s="46">
        <f t="shared" si="131"/>
        <v>0</v>
      </c>
      <c r="AC89" s="46">
        <f t="shared" si="132"/>
        <v>0</v>
      </c>
      <c r="AD89" s="46">
        <f t="shared" si="133"/>
        <v>0</v>
      </c>
      <c r="AE89" s="46">
        <f t="shared" si="134"/>
        <v>715823.42</v>
      </c>
      <c r="AF89" s="46">
        <f t="shared" si="135"/>
        <v>0</v>
      </c>
      <c r="AG89" s="47">
        <f t="shared" si="136"/>
        <v>7.1536309890503441E-2</v>
      </c>
      <c r="AH89" s="47">
        <f t="shared" si="137"/>
        <v>0</v>
      </c>
      <c r="AI89" s="47">
        <f t="shared" si="138"/>
        <v>0</v>
      </c>
      <c r="AJ89" s="47">
        <f t="shared" si="139"/>
        <v>0</v>
      </c>
      <c r="AK89" s="47">
        <f t="shared" si="140"/>
        <v>0</v>
      </c>
      <c r="AL89" s="47">
        <f t="shared" si="141"/>
        <v>0</v>
      </c>
      <c r="AM89" s="47">
        <f t="shared" si="142"/>
        <v>0</v>
      </c>
      <c r="AN89" s="47">
        <f t="shared" si="143"/>
        <v>8.5000000000000006E-2</v>
      </c>
      <c r="AO89" s="47">
        <f t="shared" si="144"/>
        <v>0</v>
      </c>
      <c r="AP89" s="47">
        <f t="shared" si="145"/>
        <v>0.15653630989050343</v>
      </c>
      <c r="AQ89" s="46">
        <f t="shared" si="146"/>
        <v>1318263.02</v>
      </c>
      <c r="AR89" s="98">
        <v>400237135190031</v>
      </c>
    </row>
    <row r="90" spans="1:44" s="44" customFormat="1" ht="30" customHeight="1">
      <c r="A90" s="44">
        <v>85</v>
      </c>
      <c r="B90" s="94" t="s">
        <v>102</v>
      </c>
      <c r="C90" s="94" t="s">
        <v>258</v>
      </c>
      <c r="D90" s="95">
        <v>98237135170016</v>
      </c>
      <c r="E90" s="52" t="s">
        <v>92</v>
      </c>
      <c r="F90" s="44">
        <v>7</v>
      </c>
      <c r="G90" s="44">
        <v>7</v>
      </c>
      <c r="H90" s="44">
        <v>18.57</v>
      </c>
      <c r="I90" s="45">
        <v>0.1</v>
      </c>
      <c r="J90" s="42"/>
      <c r="K90" s="46"/>
      <c r="L90" s="45"/>
      <c r="M90" s="46"/>
      <c r="N90" s="46"/>
      <c r="O90" s="45"/>
      <c r="P90" s="46"/>
      <c r="Q90" s="46"/>
      <c r="R90" s="45"/>
      <c r="S90" s="45"/>
      <c r="T90" s="45"/>
      <c r="U90" s="46">
        <v>2342821</v>
      </c>
      <c r="V90" s="46">
        <v>4660051</v>
      </c>
      <c r="W90" s="46">
        <f t="shared" si="126"/>
        <v>7002872</v>
      </c>
      <c r="X90" s="46">
        <f t="shared" si="127"/>
        <v>234282.1</v>
      </c>
      <c r="Y90" s="46">
        <f t="shared" si="128"/>
        <v>0</v>
      </c>
      <c r="Z90" s="46">
        <f t="shared" si="129"/>
        <v>0</v>
      </c>
      <c r="AA90" s="46">
        <f t="shared" si="130"/>
        <v>0</v>
      </c>
      <c r="AB90" s="46">
        <f t="shared" si="131"/>
        <v>0</v>
      </c>
      <c r="AC90" s="46">
        <f t="shared" si="132"/>
        <v>0</v>
      </c>
      <c r="AD90" s="46">
        <f t="shared" si="133"/>
        <v>0</v>
      </c>
      <c r="AE90" s="46">
        <f t="shared" si="134"/>
        <v>0</v>
      </c>
      <c r="AF90" s="46">
        <f t="shared" si="135"/>
        <v>0</v>
      </c>
      <c r="AG90" s="47">
        <f t="shared" si="136"/>
        <v>3.3455145260401734E-2</v>
      </c>
      <c r="AH90" s="47">
        <f t="shared" si="137"/>
        <v>0</v>
      </c>
      <c r="AI90" s="47">
        <f t="shared" si="138"/>
        <v>0</v>
      </c>
      <c r="AJ90" s="47">
        <f t="shared" si="139"/>
        <v>0</v>
      </c>
      <c r="AK90" s="47">
        <f t="shared" si="140"/>
        <v>0</v>
      </c>
      <c r="AL90" s="47">
        <f t="shared" si="141"/>
        <v>0</v>
      </c>
      <c r="AM90" s="47">
        <f t="shared" si="142"/>
        <v>0</v>
      </c>
      <c r="AN90" s="47">
        <f t="shared" si="143"/>
        <v>0</v>
      </c>
      <c r="AO90" s="47">
        <f t="shared" si="144"/>
        <v>0</v>
      </c>
      <c r="AP90" s="47">
        <f t="shared" si="145"/>
        <v>3.3455145260401734E-2</v>
      </c>
      <c r="AQ90" s="46">
        <f t="shared" si="146"/>
        <v>234282.1</v>
      </c>
      <c r="AR90" s="98">
        <v>400237135190019</v>
      </c>
    </row>
    <row r="91" spans="1:44" s="44" customFormat="1" ht="30" customHeight="1">
      <c r="A91" s="44">
        <v>86</v>
      </c>
      <c r="B91" s="58" t="s">
        <v>106</v>
      </c>
      <c r="C91" s="58" t="s">
        <v>259</v>
      </c>
      <c r="D91" s="59">
        <v>98237135170001</v>
      </c>
      <c r="E91" s="52" t="s">
        <v>138</v>
      </c>
      <c r="F91" s="44">
        <v>9</v>
      </c>
      <c r="G91" s="44">
        <v>9</v>
      </c>
      <c r="H91" s="44">
        <v>19.55</v>
      </c>
      <c r="I91" s="45">
        <v>0.2</v>
      </c>
      <c r="J91" s="42"/>
      <c r="K91" s="46"/>
      <c r="L91" s="45"/>
      <c r="M91" s="46"/>
      <c r="N91" s="46"/>
      <c r="O91" s="45"/>
      <c r="P91" s="46"/>
      <c r="Q91" s="46"/>
      <c r="R91" s="45"/>
      <c r="S91" s="45"/>
      <c r="T91" s="45"/>
      <c r="U91" s="46">
        <v>3012198</v>
      </c>
      <c r="V91" s="46">
        <v>6517377</v>
      </c>
      <c r="W91" s="46">
        <f t="shared" si="126"/>
        <v>9529575</v>
      </c>
      <c r="X91" s="46">
        <f t="shared" si="127"/>
        <v>602439.6</v>
      </c>
      <c r="Y91" s="46">
        <f t="shared" si="128"/>
        <v>0</v>
      </c>
      <c r="Z91" s="46">
        <f t="shared" si="129"/>
        <v>0</v>
      </c>
      <c r="AA91" s="46">
        <f t="shared" si="130"/>
        <v>0</v>
      </c>
      <c r="AB91" s="46">
        <f t="shared" si="131"/>
        <v>0</v>
      </c>
      <c r="AC91" s="46">
        <f t="shared" si="132"/>
        <v>0</v>
      </c>
      <c r="AD91" s="46">
        <f t="shared" si="133"/>
        <v>0</v>
      </c>
      <c r="AE91" s="46">
        <f t="shared" si="134"/>
        <v>0</v>
      </c>
      <c r="AF91" s="46">
        <f t="shared" si="135"/>
        <v>0</v>
      </c>
      <c r="AG91" s="47">
        <f t="shared" si="136"/>
        <v>6.3217887471372011E-2</v>
      </c>
      <c r="AH91" s="47">
        <f t="shared" si="137"/>
        <v>0</v>
      </c>
      <c r="AI91" s="47">
        <f t="shared" si="138"/>
        <v>0</v>
      </c>
      <c r="AJ91" s="47">
        <f t="shared" si="139"/>
        <v>0</v>
      </c>
      <c r="AK91" s="47">
        <f t="shared" si="140"/>
        <v>0</v>
      </c>
      <c r="AL91" s="47">
        <f t="shared" si="141"/>
        <v>0</v>
      </c>
      <c r="AM91" s="47">
        <f t="shared" si="142"/>
        <v>0</v>
      </c>
      <c r="AN91" s="47">
        <f t="shared" si="143"/>
        <v>0</v>
      </c>
      <c r="AO91" s="47">
        <f t="shared" si="144"/>
        <v>0</v>
      </c>
      <c r="AP91" s="47">
        <f t="shared" si="145"/>
        <v>6.3217887471372011E-2</v>
      </c>
      <c r="AQ91" s="46">
        <f t="shared" si="146"/>
        <v>602439.6</v>
      </c>
      <c r="AR91" s="98"/>
    </row>
    <row r="92" spans="1:44" s="44" customFormat="1" ht="30" customHeight="1">
      <c r="A92" s="44">
        <v>87</v>
      </c>
      <c r="B92" s="65" t="s">
        <v>260</v>
      </c>
      <c r="C92" s="65" t="s">
        <v>261</v>
      </c>
      <c r="D92" s="66">
        <v>98237135170019</v>
      </c>
      <c r="E92" s="52" t="s">
        <v>138</v>
      </c>
      <c r="F92" s="44">
        <v>13</v>
      </c>
      <c r="G92" s="44">
        <v>13</v>
      </c>
      <c r="H92" s="44">
        <v>17.88</v>
      </c>
      <c r="I92" s="45">
        <v>0.15</v>
      </c>
      <c r="J92" s="42"/>
      <c r="K92" s="46"/>
      <c r="L92" s="45"/>
      <c r="M92" s="46"/>
      <c r="N92" s="46"/>
      <c r="O92" s="45"/>
      <c r="P92" s="46"/>
      <c r="Q92" s="46"/>
      <c r="R92" s="45"/>
      <c r="S92" s="45"/>
      <c r="T92" s="45"/>
      <c r="U92" s="46">
        <v>4016264</v>
      </c>
      <c r="V92" s="46">
        <v>7736189</v>
      </c>
      <c r="W92" s="46">
        <f t="shared" si="126"/>
        <v>11752453</v>
      </c>
      <c r="X92" s="46">
        <f t="shared" si="127"/>
        <v>602439.6</v>
      </c>
      <c r="Y92" s="46">
        <f t="shared" si="128"/>
        <v>0</v>
      </c>
      <c r="Z92" s="46">
        <f t="shared" si="129"/>
        <v>0</v>
      </c>
      <c r="AA92" s="46">
        <f t="shared" si="130"/>
        <v>0</v>
      </c>
      <c r="AB92" s="46">
        <f t="shared" si="131"/>
        <v>0</v>
      </c>
      <c r="AC92" s="46">
        <f t="shared" si="132"/>
        <v>0</v>
      </c>
      <c r="AD92" s="46">
        <f t="shared" si="133"/>
        <v>0</v>
      </c>
      <c r="AE92" s="46">
        <f t="shared" si="134"/>
        <v>0</v>
      </c>
      <c r="AF92" s="46">
        <f t="shared" si="135"/>
        <v>0</v>
      </c>
      <c r="AG92" s="47">
        <f t="shared" si="136"/>
        <v>5.1260753818798507E-2</v>
      </c>
      <c r="AH92" s="47">
        <f t="shared" si="137"/>
        <v>0</v>
      </c>
      <c r="AI92" s="47">
        <f t="shared" si="138"/>
        <v>0</v>
      </c>
      <c r="AJ92" s="47">
        <f t="shared" si="139"/>
        <v>0</v>
      </c>
      <c r="AK92" s="47">
        <f t="shared" si="140"/>
        <v>0</v>
      </c>
      <c r="AL92" s="47">
        <f t="shared" si="141"/>
        <v>0</v>
      </c>
      <c r="AM92" s="47">
        <f t="shared" si="142"/>
        <v>0</v>
      </c>
      <c r="AN92" s="47">
        <f t="shared" si="143"/>
        <v>0</v>
      </c>
      <c r="AO92" s="47">
        <f t="shared" si="144"/>
        <v>0</v>
      </c>
      <c r="AP92" s="47">
        <f t="shared" si="145"/>
        <v>5.1260753818798507E-2</v>
      </c>
      <c r="AQ92" s="46">
        <f t="shared" si="146"/>
        <v>602439.6</v>
      </c>
      <c r="AR92" s="98"/>
    </row>
    <row r="93" spans="1:44" s="44" customFormat="1" ht="30" customHeight="1">
      <c r="A93" s="44">
        <v>88</v>
      </c>
      <c r="B93" s="58" t="s">
        <v>186</v>
      </c>
      <c r="C93" s="58" t="s">
        <v>262</v>
      </c>
      <c r="D93" s="59">
        <v>98237135170046</v>
      </c>
      <c r="E93" s="52" t="s">
        <v>138</v>
      </c>
      <c r="F93" s="44">
        <v>15</v>
      </c>
      <c r="G93" s="44">
        <v>15</v>
      </c>
      <c r="H93" s="44">
        <v>17.36</v>
      </c>
      <c r="I93" s="45">
        <v>0.1</v>
      </c>
      <c r="J93" s="42"/>
      <c r="K93" s="46"/>
      <c r="L93" s="45"/>
      <c r="M93" s="46"/>
      <c r="N93" s="46"/>
      <c r="O93" s="45"/>
      <c r="P93" s="46"/>
      <c r="Q93" s="46"/>
      <c r="R93" s="45"/>
      <c r="S93" s="45"/>
      <c r="T93" s="45"/>
      <c r="U93" s="46">
        <v>4016264</v>
      </c>
      <c r="V93" s="46">
        <v>8405017</v>
      </c>
      <c r="W93" s="46">
        <f t="shared" si="126"/>
        <v>12421281</v>
      </c>
      <c r="X93" s="46">
        <f t="shared" si="127"/>
        <v>401626.4</v>
      </c>
      <c r="Y93" s="46">
        <f t="shared" si="128"/>
        <v>0</v>
      </c>
      <c r="Z93" s="46">
        <f t="shared" si="129"/>
        <v>0</v>
      </c>
      <c r="AA93" s="46">
        <f t="shared" si="130"/>
        <v>0</v>
      </c>
      <c r="AB93" s="46">
        <f t="shared" si="131"/>
        <v>0</v>
      </c>
      <c r="AC93" s="46">
        <f t="shared" si="132"/>
        <v>0</v>
      </c>
      <c r="AD93" s="46">
        <f t="shared" si="133"/>
        <v>0</v>
      </c>
      <c r="AE93" s="46">
        <f t="shared" si="134"/>
        <v>0</v>
      </c>
      <c r="AF93" s="46">
        <f t="shared" si="135"/>
        <v>0</v>
      </c>
      <c r="AG93" s="47">
        <f t="shared" si="136"/>
        <v>3.2333734338672482E-2</v>
      </c>
      <c r="AH93" s="47">
        <f t="shared" si="137"/>
        <v>0</v>
      </c>
      <c r="AI93" s="47">
        <f t="shared" si="138"/>
        <v>0</v>
      </c>
      <c r="AJ93" s="47">
        <f t="shared" si="139"/>
        <v>0</v>
      </c>
      <c r="AK93" s="47">
        <f t="shared" si="140"/>
        <v>0</v>
      </c>
      <c r="AL93" s="47">
        <f t="shared" si="141"/>
        <v>0</v>
      </c>
      <c r="AM93" s="47">
        <f t="shared" si="142"/>
        <v>0</v>
      </c>
      <c r="AN93" s="47">
        <f t="shared" si="143"/>
        <v>0</v>
      </c>
      <c r="AO93" s="47">
        <f t="shared" si="144"/>
        <v>0</v>
      </c>
      <c r="AP93" s="47">
        <f t="shared" si="145"/>
        <v>3.2333734338672482E-2</v>
      </c>
      <c r="AQ93" s="46">
        <f t="shared" si="146"/>
        <v>401626.40000000008</v>
      </c>
      <c r="AR93" s="98"/>
    </row>
    <row r="94" spans="1:44" s="44" customFormat="1" ht="30" customHeight="1">
      <c r="A94" s="44">
        <v>89</v>
      </c>
      <c r="B94" s="94" t="s">
        <v>263</v>
      </c>
      <c r="C94" s="94" t="s">
        <v>264</v>
      </c>
      <c r="D94" s="95">
        <v>98237135170030</v>
      </c>
      <c r="E94" s="52" t="s">
        <v>144</v>
      </c>
      <c r="F94" s="44">
        <v>10</v>
      </c>
      <c r="G94" s="44">
        <v>10</v>
      </c>
      <c r="H94" s="44">
        <v>19.100000000000001</v>
      </c>
      <c r="I94" s="45">
        <v>0.2</v>
      </c>
      <c r="J94" s="42"/>
      <c r="K94" s="46"/>
      <c r="L94" s="45"/>
      <c r="M94" s="46"/>
      <c r="N94" s="46"/>
      <c r="O94" s="45"/>
      <c r="P94" s="46"/>
      <c r="Q94" s="46"/>
      <c r="R94" s="45"/>
      <c r="S94" s="45"/>
      <c r="T94" s="45"/>
      <c r="U94" s="46">
        <v>3346887</v>
      </c>
      <c r="V94" s="46">
        <v>5906879</v>
      </c>
      <c r="W94" s="46">
        <f t="shared" si="126"/>
        <v>9253766</v>
      </c>
      <c r="X94" s="46">
        <f t="shared" si="127"/>
        <v>669377.4</v>
      </c>
      <c r="Y94" s="46">
        <f t="shared" si="128"/>
        <v>0</v>
      </c>
      <c r="Z94" s="46">
        <f t="shared" si="129"/>
        <v>0</v>
      </c>
      <c r="AA94" s="46">
        <f t="shared" si="130"/>
        <v>0</v>
      </c>
      <c r="AB94" s="46">
        <f t="shared" si="131"/>
        <v>0</v>
      </c>
      <c r="AC94" s="46">
        <f t="shared" si="132"/>
        <v>0</v>
      </c>
      <c r="AD94" s="46">
        <f t="shared" si="133"/>
        <v>0</v>
      </c>
      <c r="AE94" s="46">
        <f t="shared" si="134"/>
        <v>0</v>
      </c>
      <c r="AF94" s="46">
        <f t="shared" si="135"/>
        <v>0</v>
      </c>
      <c r="AG94" s="47">
        <f t="shared" si="136"/>
        <v>7.2335673929943764E-2</v>
      </c>
      <c r="AH94" s="47">
        <f t="shared" si="137"/>
        <v>0</v>
      </c>
      <c r="AI94" s="47">
        <f t="shared" si="138"/>
        <v>0</v>
      </c>
      <c r="AJ94" s="47">
        <f t="shared" si="139"/>
        <v>0</v>
      </c>
      <c r="AK94" s="47">
        <f t="shared" si="140"/>
        <v>0</v>
      </c>
      <c r="AL94" s="47">
        <f t="shared" si="141"/>
        <v>0</v>
      </c>
      <c r="AM94" s="47">
        <f t="shared" si="142"/>
        <v>0</v>
      </c>
      <c r="AN94" s="47">
        <f t="shared" si="143"/>
        <v>0</v>
      </c>
      <c r="AO94" s="47">
        <f t="shared" si="144"/>
        <v>0</v>
      </c>
      <c r="AP94" s="47">
        <f t="shared" si="145"/>
        <v>7.2335673929943764E-2</v>
      </c>
      <c r="AQ94" s="46">
        <f t="shared" si="146"/>
        <v>669377.4</v>
      </c>
      <c r="AR94" s="98">
        <v>400237135190035</v>
      </c>
    </row>
    <row r="95" spans="1:44" s="44" customFormat="1" ht="30" customHeight="1">
      <c r="A95" s="44">
        <v>90</v>
      </c>
      <c r="B95" s="94" t="s">
        <v>106</v>
      </c>
      <c r="C95" s="94" t="s">
        <v>265</v>
      </c>
      <c r="D95" s="95">
        <v>98237135170053</v>
      </c>
      <c r="E95" s="52" t="s">
        <v>144</v>
      </c>
      <c r="F95" s="44">
        <v>12</v>
      </c>
      <c r="G95" s="44">
        <v>12</v>
      </c>
      <c r="H95" s="44">
        <v>17.829999999999998</v>
      </c>
      <c r="I95" s="45">
        <v>0.15</v>
      </c>
      <c r="J95" s="42"/>
      <c r="K95" s="46"/>
      <c r="L95" s="45"/>
      <c r="M95" s="46"/>
      <c r="N95" s="46"/>
      <c r="O95" s="45"/>
      <c r="P95" s="46"/>
      <c r="Q95" s="46"/>
      <c r="R95" s="45"/>
      <c r="S95" s="45"/>
      <c r="T95" s="45"/>
      <c r="U95" s="46">
        <v>4016264</v>
      </c>
      <c r="V95" s="46">
        <v>6575707</v>
      </c>
      <c r="W95" s="46">
        <f t="shared" si="126"/>
        <v>10591971</v>
      </c>
      <c r="X95" s="46">
        <f t="shared" si="127"/>
        <v>602439.6</v>
      </c>
      <c r="Y95" s="46">
        <f t="shared" si="128"/>
        <v>0</v>
      </c>
      <c r="Z95" s="46">
        <f t="shared" si="129"/>
        <v>0</v>
      </c>
      <c r="AA95" s="46">
        <f t="shared" si="130"/>
        <v>0</v>
      </c>
      <c r="AB95" s="46">
        <f t="shared" si="131"/>
        <v>0</v>
      </c>
      <c r="AC95" s="46">
        <f t="shared" si="132"/>
        <v>0</v>
      </c>
      <c r="AD95" s="46">
        <f t="shared" si="133"/>
        <v>0</v>
      </c>
      <c r="AE95" s="46">
        <f t="shared" si="134"/>
        <v>0</v>
      </c>
      <c r="AF95" s="46">
        <f t="shared" si="135"/>
        <v>0</v>
      </c>
      <c r="AG95" s="47">
        <f t="shared" si="136"/>
        <v>5.6877006177603773E-2</v>
      </c>
      <c r="AH95" s="47">
        <f t="shared" si="137"/>
        <v>0</v>
      </c>
      <c r="AI95" s="47">
        <f t="shared" si="138"/>
        <v>0</v>
      </c>
      <c r="AJ95" s="47">
        <f t="shared" si="139"/>
        <v>0</v>
      </c>
      <c r="AK95" s="47">
        <f t="shared" si="140"/>
        <v>0</v>
      </c>
      <c r="AL95" s="47">
        <f t="shared" si="141"/>
        <v>0</v>
      </c>
      <c r="AM95" s="47">
        <f t="shared" si="142"/>
        <v>0</v>
      </c>
      <c r="AN95" s="47">
        <f t="shared" si="143"/>
        <v>0</v>
      </c>
      <c r="AO95" s="47">
        <f t="shared" si="144"/>
        <v>0</v>
      </c>
      <c r="AP95" s="47">
        <f t="shared" si="145"/>
        <v>5.6877006177603773E-2</v>
      </c>
      <c r="AQ95" s="46">
        <f t="shared" si="146"/>
        <v>602439.6</v>
      </c>
      <c r="AR95" s="98">
        <v>400237135190061</v>
      </c>
    </row>
    <row r="96" spans="1:44" s="44" customFormat="1" ht="30" customHeight="1">
      <c r="A96" s="44">
        <v>91</v>
      </c>
      <c r="B96" s="94" t="s">
        <v>266</v>
      </c>
      <c r="C96" s="94" t="s">
        <v>221</v>
      </c>
      <c r="D96" s="95">
        <v>98237135170009</v>
      </c>
      <c r="E96" s="52" t="s">
        <v>144</v>
      </c>
      <c r="F96" s="44">
        <v>10</v>
      </c>
      <c r="G96" s="44">
        <v>10</v>
      </c>
      <c r="H96" s="44">
        <v>17.7</v>
      </c>
      <c r="I96" s="45">
        <v>0.1</v>
      </c>
      <c r="J96" s="42"/>
      <c r="K96" s="46"/>
      <c r="L96" s="45"/>
      <c r="M96" s="46"/>
      <c r="N96" s="46"/>
      <c r="O96" s="45"/>
      <c r="P96" s="46"/>
      <c r="Q96" s="46"/>
      <c r="R96" s="45"/>
      <c r="S96" s="45"/>
      <c r="T96" s="45"/>
      <c r="U96" s="46">
        <v>3346887</v>
      </c>
      <c r="V96" s="46">
        <v>5906879</v>
      </c>
      <c r="W96" s="46">
        <f t="shared" si="126"/>
        <v>9253766</v>
      </c>
      <c r="X96" s="46">
        <f t="shared" si="127"/>
        <v>334688.7</v>
      </c>
      <c r="Y96" s="46">
        <f t="shared" si="128"/>
        <v>0</v>
      </c>
      <c r="Z96" s="46">
        <f t="shared" si="129"/>
        <v>0</v>
      </c>
      <c r="AA96" s="46">
        <f t="shared" si="130"/>
        <v>0</v>
      </c>
      <c r="AB96" s="46">
        <f t="shared" si="131"/>
        <v>0</v>
      </c>
      <c r="AC96" s="46">
        <f t="shared" si="132"/>
        <v>0</v>
      </c>
      <c r="AD96" s="46">
        <f t="shared" si="133"/>
        <v>0</v>
      </c>
      <c r="AE96" s="46">
        <f t="shared" si="134"/>
        <v>0</v>
      </c>
      <c r="AF96" s="46">
        <f t="shared" si="135"/>
        <v>0</v>
      </c>
      <c r="AG96" s="47">
        <f t="shared" si="136"/>
        <v>3.6167836964971882E-2</v>
      </c>
      <c r="AH96" s="47">
        <f t="shared" si="137"/>
        <v>0</v>
      </c>
      <c r="AI96" s="47">
        <f t="shared" si="138"/>
        <v>0</v>
      </c>
      <c r="AJ96" s="47">
        <f t="shared" si="139"/>
        <v>0</v>
      </c>
      <c r="AK96" s="47">
        <f t="shared" si="140"/>
        <v>0</v>
      </c>
      <c r="AL96" s="47">
        <f t="shared" si="141"/>
        <v>0</v>
      </c>
      <c r="AM96" s="47">
        <f t="shared" si="142"/>
        <v>0</v>
      </c>
      <c r="AN96" s="47">
        <f t="shared" si="143"/>
        <v>0</v>
      </c>
      <c r="AO96" s="47">
        <f t="shared" si="144"/>
        <v>0</v>
      </c>
      <c r="AP96" s="47">
        <f t="shared" si="145"/>
        <v>3.6167836964971882E-2</v>
      </c>
      <c r="AQ96" s="46">
        <f t="shared" si="146"/>
        <v>334688.7</v>
      </c>
      <c r="AR96" s="98">
        <v>400237135190009</v>
      </c>
    </row>
    <row r="97" spans="1:44" s="44" customFormat="1" ht="30" customHeight="1">
      <c r="A97" s="44">
        <v>92</v>
      </c>
      <c r="B97" s="94" t="s">
        <v>200</v>
      </c>
      <c r="C97" s="94" t="s">
        <v>257</v>
      </c>
      <c r="D97" s="95">
        <v>98237135170027</v>
      </c>
      <c r="E97" s="52" t="s">
        <v>120</v>
      </c>
      <c r="F97" s="44">
        <v>15</v>
      </c>
      <c r="G97" s="44">
        <v>15</v>
      </c>
      <c r="H97" s="44">
        <v>18.46</v>
      </c>
      <c r="I97" s="45">
        <v>0.2</v>
      </c>
      <c r="J97" s="42"/>
      <c r="K97" s="46"/>
      <c r="L97" s="45"/>
      <c r="M97" s="46"/>
      <c r="N97" s="46"/>
      <c r="O97" s="45"/>
      <c r="P97" s="46"/>
      <c r="Q97" s="46"/>
      <c r="R97" s="45"/>
      <c r="S97" s="45"/>
      <c r="T97" s="45"/>
      <c r="U97" s="46">
        <v>4016264</v>
      </c>
      <c r="V97" s="46">
        <v>5790634</v>
      </c>
      <c r="W97" s="46">
        <f t="shared" si="126"/>
        <v>9806898</v>
      </c>
      <c r="X97" s="46">
        <f t="shared" si="127"/>
        <v>803252.8</v>
      </c>
      <c r="Y97" s="46">
        <f t="shared" si="128"/>
        <v>0</v>
      </c>
      <c r="Z97" s="46">
        <f t="shared" si="129"/>
        <v>0</v>
      </c>
      <c r="AA97" s="46">
        <f t="shared" si="130"/>
        <v>0</v>
      </c>
      <c r="AB97" s="46">
        <f t="shared" si="131"/>
        <v>0</v>
      </c>
      <c r="AC97" s="46">
        <f t="shared" si="132"/>
        <v>0</v>
      </c>
      <c r="AD97" s="46">
        <f t="shared" si="133"/>
        <v>0</v>
      </c>
      <c r="AE97" s="46">
        <f t="shared" si="134"/>
        <v>0</v>
      </c>
      <c r="AF97" s="46">
        <f t="shared" si="135"/>
        <v>0</v>
      </c>
      <c r="AG97" s="47">
        <f t="shared" si="136"/>
        <v>8.1906918987023222E-2</v>
      </c>
      <c r="AH97" s="47">
        <f t="shared" si="137"/>
        <v>0</v>
      </c>
      <c r="AI97" s="47">
        <f t="shared" si="138"/>
        <v>0</v>
      </c>
      <c r="AJ97" s="47">
        <f t="shared" si="139"/>
        <v>0</v>
      </c>
      <c r="AK97" s="47">
        <f t="shared" si="140"/>
        <v>0</v>
      </c>
      <c r="AL97" s="47">
        <f t="shared" si="141"/>
        <v>0</v>
      </c>
      <c r="AM97" s="47">
        <f t="shared" si="142"/>
        <v>0</v>
      </c>
      <c r="AN97" s="47">
        <f t="shared" si="143"/>
        <v>0</v>
      </c>
      <c r="AO97" s="47">
        <f t="shared" si="144"/>
        <v>0</v>
      </c>
      <c r="AP97" s="47">
        <f t="shared" si="145"/>
        <v>8.1906918987023222E-2</v>
      </c>
      <c r="AQ97" s="46">
        <f t="shared" si="146"/>
        <v>803252.8</v>
      </c>
      <c r="AR97" s="98">
        <v>400237135190029</v>
      </c>
    </row>
    <row r="98" spans="1:44" s="44" customFormat="1" ht="30" customHeight="1">
      <c r="A98" s="44">
        <v>93</v>
      </c>
      <c r="B98" s="94" t="s">
        <v>267</v>
      </c>
      <c r="C98" s="94" t="s">
        <v>268</v>
      </c>
      <c r="D98" s="95">
        <v>98237135170056</v>
      </c>
      <c r="E98" s="52" t="s">
        <v>120</v>
      </c>
      <c r="F98" s="44">
        <v>15</v>
      </c>
      <c r="G98" s="44">
        <v>15</v>
      </c>
      <c r="H98" s="44">
        <v>18.43</v>
      </c>
      <c r="I98" s="45">
        <v>0.15</v>
      </c>
      <c r="J98" s="42"/>
      <c r="K98" s="46"/>
      <c r="L98" s="45"/>
      <c r="M98" s="46"/>
      <c r="N98" s="46"/>
      <c r="O98" s="45"/>
      <c r="P98" s="46"/>
      <c r="Q98" s="46"/>
      <c r="R98" s="45"/>
      <c r="S98" s="45"/>
      <c r="T98" s="45"/>
      <c r="U98" s="46">
        <v>4016264</v>
      </c>
      <c r="V98" s="46">
        <v>5790634</v>
      </c>
      <c r="W98" s="46">
        <f t="shared" si="126"/>
        <v>9806898</v>
      </c>
      <c r="X98" s="46">
        <f t="shared" si="127"/>
        <v>602439.6</v>
      </c>
      <c r="Y98" s="46">
        <f t="shared" si="128"/>
        <v>0</v>
      </c>
      <c r="Z98" s="46">
        <f t="shared" si="129"/>
        <v>0</v>
      </c>
      <c r="AA98" s="46">
        <f t="shared" si="130"/>
        <v>0</v>
      </c>
      <c r="AB98" s="46">
        <f t="shared" si="131"/>
        <v>0</v>
      </c>
      <c r="AC98" s="46">
        <f t="shared" si="132"/>
        <v>0</v>
      </c>
      <c r="AD98" s="46">
        <f t="shared" si="133"/>
        <v>0</v>
      </c>
      <c r="AE98" s="46">
        <f t="shared" si="134"/>
        <v>0</v>
      </c>
      <c r="AF98" s="46">
        <f t="shared" si="135"/>
        <v>0</v>
      </c>
      <c r="AG98" s="47">
        <f t="shared" si="136"/>
        <v>6.1430189240267406E-2</v>
      </c>
      <c r="AH98" s="47">
        <f t="shared" si="137"/>
        <v>0</v>
      </c>
      <c r="AI98" s="47">
        <f t="shared" si="138"/>
        <v>0</v>
      </c>
      <c r="AJ98" s="47">
        <f t="shared" si="139"/>
        <v>0</v>
      </c>
      <c r="AK98" s="47">
        <f t="shared" si="140"/>
        <v>0</v>
      </c>
      <c r="AL98" s="47">
        <f t="shared" si="141"/>
        <v>0</v>
      </c>
      <c r="AM98" s="47">
        <f t="shared" si="142"/>
        <v>0</v>
      </c>
      <c r="AN98" s="47">
        <f t="shared" si="143"/>
        <v>0</v>
      </c>
      <c r="AO98" s="47">
        <f t="shared" si="144"/>
        <v>0</v>
      </c>
      <c r="AP98" s="47">
        <f t="shared" si="145"/>
        <v>6.1430189240267406E-2</v>
      </c>
      <c r="AQ98" s="46">
        <f t="shared" si="146"/>
        <v>602439.6</v>
      </c>
      <c r="AR98" s="98">
        <v>400237135190063</v>
      </c>
    </row>
    <row r="99" spans="1:44" s="44" customFormat="1" ht="30" customHeight="1">
      <c r="A99" s="44">
        <v>94</v>
      </c>
      <c r="B99" s="44" t="s">
        <v>269</v>
      </c>
      <c r="C99" s="44" t="s">
        <v>270</v>
      </c>
      <c r="D99" s="48">
        <v>98237135170005</v>
      </c>
      <c r="E99" s="52" t="s">
        <v>120</v>
      </c>
      <c r="F99" s="44">
        <v>14</v>
      </c>
      <c r="G99" s="44">
        <v>14</v>
      </c>
      <c r="H99" s="44">
        <v>17.170000000000002</v>
      </c>
      <c r="I99" s="45">
        <v>0.1</v>
      </c>
      <c r="J99" s="42"/>
      <c r="K99" s="46"/>
      <c r="L99" s="45"/>
      <c r="M99" s="46"/>
      <c r="N99" s="46"/>
      <c r="O99" s="45"/>
      <c r="P99" s="46"/>
      <c r="Q99" s="46"/>
      <c r="R99" s="45"/>
      <c r="S99" s="45"/>
      <c r="T99" s="45"/>
      <c r="U99" s="46">
        <v>4016264</v>
      </c>
      <c r="V99" s="46">
        <v>7319792</v>
      </c>
      <c r="W99" s="46">
        <f t="shared" si="126"/>
        <v>11336056</v>
      </c>
      <c r="X99" s="46">
        <f t="shared" si="127"/>
        <v>401626.4</v>
      </c>
      <c r="Y99" s="46">
        <f t="shared" si="128"/>
        <v>0</v>
      </c>
      <c r="Z99" s="46">
        <f t="shared" si="129"/>
        <v>0</v>
      </c>
      <c r="AA99" s="46">
        <f t="shared" si="130"/>
        <v>0</v>
      </c>
      <c r="AB99" s="46">
        <f t="shared" si="131"/>
        <v>0</v>
      </c>
      <c r="AC99" s="46">
        <f t="shared" si="132"/>
        <v>0</v>
      </c>
      <c r="AD99" s="46">
        <f t="shared" si="133"/>
        <v>0</v>
      </c>
      <c r="AE99" s="46">
        <f t="shared" si="134"/>
        <v>0</v>
      </c>
      <c r="AF99" s="46">
        <f t="shared" si="135"/>
        <v>0</v>
      </c>
      <c r="AG99" s="47">
        <f t="shared" si="136"/>
        <v>3.5429112206220581E-2</v>
      </c>
      <c r="AH99" s="47">
        <f t="shared" si="137"/>
        <v>0</v>
      </c>
      <c r="AI99" s="47">
        <f t="shared" si="138"/>
        <v>0</v>
      </c>
      <c r="AJ99" s="47">
        <f t="shared" si="139"/>
        <v>0</v>
      </c>
      <c r="AK99" s="47">
        <f t="shared" si="140"/>
        <v>0</v>
      </c>
      <c r="AL99" s="47">
        <f t="shared" si="141"/>
        <v>0</v>
      </c>
      <c r="AM99" s="47">
        <f t="shared" si="142"/>
        <v>0</v>
      </c>
      <c r="AN99" s="47">
        <f t="shared" si="143"/>
        <v>0</v>
      </c>
      <c r="AO99" s="47">
        <f t="shared" si="144"/>
        <v>0</v>
      </c>
      <c r="AP99" s="47">
        <f t="shared" si="145"/>
        <v>3.5429112206220581E-2</v>
      </c>
      <c r="AQ99" s="46">
        <f t="shared" si="146"/>
        <v>401626.40000000008</v>
      </c>
      <c r="AR99" s="98"/>
    </row>
    <row r="100" spans="1:44" s="44" customFormat="1" ht="30" customHeight="1">
      <c r="A100" s="44">
        <v>95</v>
      </c>
      <c r="B100" s="94" t="s">
        <v>142</v>
      </c>
      <c r="C100" s="94" t="s">
        <v>271</v>
      </c>
      <c r="D100" s="95">
        <v>98237135170071</v>
      </c>
      <c r="E100" s="52" t="s">
        <v>127</v>
      </c>
      <c r="F100" s="44">
        <v>18</v>
      </c>
      <c r="G100" s="44">
        <v>18</v>
      </c>
      <c r="H100" s="44">
        <v>17.61</v>
      </c>
      <c r="I100" s="45">
        <v>0.2</v>
      </c>
      <c r="J100" s="42"/>
      <c r="K100" s="46"/>
      <c r="L100" s="45"/>
      <c r="M100" s="46"/>
      <c r="N100" s="46"/>
      <c r="O100" s="45"/>
      <c r="P100" s="46"/>
      <c r="Q100" s="46"/>
      <c r="R100" s="45"/>
      <c r="S100" s="45"/>
      <c r="T100" s="45"/>
      <c r="U100" s="46">
        <v>4016264</v>
      </c>
      <c r="V100" s="46">
        <v>8570374</v>
      </c>
      <c r="W100" s="46">
        <f t="shared" si="126"/>
        <v>12586638</v>
      </c>
      <c r="X100" s="46">
        <f t="shared" si="127"/>
        <v>803252.8</v>
      </c>
      <c r="Y100" s="46">
        <f t="shared" si="128"/>
        <v>0</v>
      </c>
      <c r="Z100" s="46">
        <f t="shared" si="129"/>
        <v>0</v>
      </c>
      <c r="AA100" s="46">
        <f t="shared" si="130"/>
        <v>0</v>
      </c>
      <c r="AB100" s="46">
        <f t="shared" si="131"/>
        <v>0</v>
      </c>
      <c r="AC100" s="46">
        <f t="shared" si="132"/>
        <v>0</v>
      </c>
      <c r="AD100" s="46">
        <f t="shared" si="133"/>
        <v>0</v>
      </c>
      <c r="AE100" s="46">
        <f t="shared" si="134"/>
        <v>0</v>
      </c>
      <c r="AF100" s="46">
        <f t="shared" si="135"/>
        <v>0</v>
      </c>
      <c r="AG100" s="47">
        <f t="shared" si="136"/>
        <v>6.3817899585258589E-2</v>
      </c>
      <c r="AH100" s="47">
        <f t="shared" si="137"/>
        <v>0</v>
      </c>
      <c r="AI100" s="47">
        <f t="shared" si="138"/>
        <v>0</v>
      </c>
      <c r="AJ100" s="47">
        <f t="shared" si="139"/>
        <v>0</v>
      </c>
      <c r="AK100" s="47">
        <f t="shared" si="140"/>
        <v>0</v>
      </c>
      <c r="AL100" s="47">
        <f t="shared" si="141"/>
        <v>0</v>
      </c>
      <c r="AM100" s="47">
        <f t="shared" si="142"/>
        <v>0</v>
      </c>
      <c r="AN100" s="47">
        <f t="shared" si="143"/>
        <v>0</v>
      </c>
      <c r="AO100" s="47">
        <f t="shared" si="144"/>
        <v>0</v>
      </c>
      <c r="AP100" s="47">
        <f t="shared" si="145"/>
        <v>6.3817899585258589E-2</v>
      </c>
      <c r="AQ100" s="46">
        <f t="shared" si="146"/>
        <v>803252.8</v>
      </c>
      <c r="AR100" s="98">
        <v>400237135190075</v>
      </c>
    </row>
    <row r="101" spans="1:44" s="44" customFormat="1" ht="30" customHeight="1">
      <c r="A101" s="44">
        <v>96</v>
      </c>
      <c r="B101" s="58" t="s">
        <v>272</v>
      </c>
      <c r="C101" s="58" t="s">
        <v>221</v>
      </c>
      <c r="D101" s="59">
        <v>98237135190015</v>
      </c>
      <c r="E101" s="52" t="s">
        <v>12</v>
      </c>
      <c r="F101" s="44">
        <v>14</v>
      </c>
      <c r="G101" s="44">
        <v>14</v>
      </c>
      <c r="H101" s="44">
        <v>18.82</v>
      </c>
      <c r="I101" s="45">
        <v>0.2</v>
      </c>
      <c r="J101" s="42"/>
      <c r="K101" s="46"/>
      <c r="L101" s="45"/>
      <c r="M101" s="46"/>
      <c r="N101" s="46"/>
      <c r="O101" s="45"/>
      <c r="P101" s="46"/>
      <c r="Q101" s="46"/>
      <c r="R101" s="45"/>
      <c r="S101" s="45"/>
      <c r="T101" s="45"/>
      <c r="U101" s="46">
        <v>4085512</v>
      </c>
      <c r="V101" s="46">
        <v>7738097</v>
      </c>
      <c r="W101" s="46">
        <f t="shared" si="126"/>
        <v>11823609</v>
      </c>
      <c r="X101" s="46">
        <f t="shared" si="127"/>
        <v>817102.4</v>
      </c>
      <c r="Y101" s="46">
        <f t="shared" si="128"/>
        <v>0</v>
      </c>
      <c r="Z101" s="46">
        <f t="shared" si="129"/>
        <v>0</v>
      </c>
      <c r="AA101" s="46">
        <f t="shared" si="130"/>
        <v>0</v>
      </c>
      <c r="AB101" s="46">
        <f t="shared" si="131"/>
        <v>0</v>
      </c>
      <c r="AC101" s="46">
        <f t="shared" si="132"/>
        <v>0</v>
      </c>
      <c r="AD101" s="46">
        <f t="shared" si="133"/>
        <v>0</v>
      </c>
      <c r="AE101" s="46">
        <f t="shared" si="134"/>
        <v>0</v>
      </c>
      <c r="AF101" s="46">
        <f t="shared" si="135"/>
        <v>0</v>
      </c>
      <c r="AG101" s="47">
        <f t="shared" si="136"/>
        <v>6.9107697996440856E-2</v>
      </c>
      <c r="AH101" s="47">
        <f t="shared" si="137"/>
        <v>0</v>
      </c>
      <c r="AI101" s="47">
        <f t="shared" si="138"/>
        <v>0</v>
      </c>
      <c r="AJ101" s="47">
        <f t="shared" si="139"/>
        <v>0</v>
      </c>
      <c r="AK101" s="47">
        <f t="shared" si="140"/>
        <v>0</v>
      </c>
      <c r="AL101" s="47">
        <f t="shared" si="141"/>
        <v>0</v>
      </c>
      <c r="AM101" s="47">
        <f t="shared" si="142"/>
        <v>0</v>
      </c>
      <c r="AN101" s="47">
        <f t="shared" si="143"/>
        <v>0</v>
      </c>
      <c r="AO101" s="47">
        <f t="shared" si="144"/>
        <v>0</v>
      </c>
      <c r="AP101" s="47">
        <f t="shared" si="145"/>
        <v>6.9107697996440856E-2</v>
      </c>
      <c r="AQ101" s="46">
        <f t="shared" si="146"/>
        <v>817102.4</v>
      </c>
      <c r="AR101" s="98"/>
    </row>
    <row r="102" spans="1:44" s="44" customFormat="1" ht="30" customHeight="1">
      <c r="A102" s="44">
        <v>97</v>
      </c>
      <c r="B102" s="58" t="s">
        <v>130</v>
      </c>
      <c r="C102" s="58" t="s">
        <v>265</v>
      </c>
      <c r="D102" s="59">
        <v>98237135190052</v>
      </c>
      <c r="E102" s="52" t="s">
        <v>12</v>
      </c>
      <c r="F102" s="44">
        <v>16</v>
      </c>
      <c r="G102" s="44">
        <v>16</v>
      </c>
      <c r="H102" s="44">
        <v>17.87</v>
      </c>
      <c r="I102" s="45">
        <v>0.15</v>
      </c>
      <c r="J102" s="42"/>
      <c r="K102" s="46"/>
      <c r="L102" s="45"/>
      <c r="M102" s="46"/>
      <c r="N102" s="46"/>
      <c r="O102" s="45"/>
      <c r="P102" s="46"/>
      <c r="Q102" s="46"/>
      <c r="R102" s="45"/>
      <c r="S102" s="45"/>
      <c r="T102" s="45"/>
      <c r="U102" s="46">
        <v>4085512</v>
      </c>
      <c r="V102" s="46">
        <v>8361329</v>
      </c>
      <c r="W102" s="46">
        <f t="shared" si="126"/>
        <v>12446841</v>
      </c>
      <c r="X102" s="46">
        <f t="shared" si="127"/>
        <v>612826.79999999993</v>
      </c>
      <c r="Y102" s="46">
        <f t="shared" si="128"/>
        <v>0</v>
      </c>
      <c r="Z102" s="46">
        <f t="shared" si="129"/>
        <v>0</v>
      </c>
      <c r="AA102" s="46">
        <f t="shared" si="130"/>
        <v>0</v>
      </c>
      <c r="AB102" s="46">
        <f t="shared" si="131"/>
        <v>0</v>
      </c>
      <c r="AC102" s="46">
        <f t="shared" si="132"/>
        <v>0</v>
      </c>
      <c r="AD102" s="46">
        <f t="shared" si="133"/>
        <v>0</v>
      </c>
      <c r="AE102" s="46">
        <f t="shared" si="134"/>
        <v>0</v>
      </c>
      <c r="AF102" s="46">
        <f t="shared" si="135"/>
        <v>0</v>
      </c>
      <c r="AG102" s="47">
        <f t="shared" si="136"/>
        <v>4.9235528918542458E-2</v>
      </c>
      <c r="AH102" s="47">
        <f t="shared" si="137"/>
        <v>0</v>
      </c>
      <c r="AI102" s="47">
        <f t="shared" si="138"/>
        <v>0</v>
      </c>
      <c r="AJ102" s="47">
        <f t="shared" si="139"/>
        <v>0</v>
      </c>
      <c r="AK102" s="47">
        <f t="shared" si="140"/>
        <v>0</v>
      </c>
      <c r="AL102" s="47">
        <f t="shared" si="141"/>
        <v>0</v>
      </c>
      <c r="AM102" s="47">
        <f t="shared" si="142"/>
        <v>0</v>
      </c>
      <c r="AN102" s="47">
        <f t="shared" si="143"/>
        <v>0</v>
      </c>
      <c r="AO102" s="47">
        <f t="shared" si="144"/>
        <v>0</v>
      </c>
      <c r="AP102" s="47">
        <f t="shared" si="145"/>
        <v>4.9235528918542458E-2</v>
      </c>
      <c r="AQ102" s="46">
        <f t="shared" si="146"/>
        <v>612826.79999999993</v>
      </c>
      <c r="AR102" s="98"/>
    </row>
    <row r="103" spans="1:44" s="44" customFormat="1" ht="30" customHeight="1">
      <c r="A103" s="44">
        <v>98</v>
      </c>
      <c r="B103" s="58" t="s">
        <v>103</v>
      </c>
      <c r="C103" s="58" t="s">
        <v>273</v>
      </c>
      <c r="D103" s="59">
        <v>98237135190040</v>
      </c>
      <c r="E103" s="52" t="s">
        <v>12</v>
      </c>
      <c r="F103" s="44">
        <v>12</v>
      </c>
      <c r="G103" s="44">
        <v>12</v>
      </c>
      <c r="H103" s="44">
        <v>17.579999999999998</v>
      </c>
      <c r="I103" s="45">
        <v>0.1</v>
      </c>
      <c r="J103" s="57" t="s">
        <v>99</v>
      </c>
      <c r="K103" s="46">
        <v>729920</v>
      </c>
      <c r="L103" s="45">
        <v>0.1</v>
      </c>
      <c r="M103" s="46"/>
      <c r="N103" s="46"/>
      <c r="O103" s="45"/>
      <c r="P103" s="46"/>
      <c r="Q103" s="46"/>
      <c r="R103" s="45"/>
      <c r="S103" s="45"/>
      <c r="T103" s="45"/>
      <c r="U103" s="46">
        <v>4085512</v>
      </c>
      <c r="V103" s="46">
        <v>6712839</v>
      </c>
      <c r="W103" s="46">
        <f t="shared" si="126"/>
        <v>10798351</v>
      </c>
      <c r="X103" s="46">
        <f t="shared" si="127"/>
        <v>408551.2</v>
      </c>
      <c r="Y103" s="46">
        <f t="shared" si="128"/>
        <v>729920</v>
      </c>
      <c r="Z103" s="46">
        <f t="shared" si="129"/>
        <v>408551.2</v>
      </c>
      <c r="AA103" s="46">
        <f t="shared" si="130"/>
        <v>0</v>
      </c>
      <c r="AB103" s="46">
        <f t="shared" si="131"/>
        <v>0</v>
      </c>
      <c r="AC103" s="46">
        <f t="shared" si="132"/>
        <v>0</v>
      </c>
      <c r="AD103" s="46">
        <f t="shared" si="133"/>
        <v>0</v>
      </c>
      <c r="AE103" s="46">
        <f t="shared" si="134"/>
        <v>0</v>
      </c>
      <c r="AF103" s="46">
        <f t="shared" si="135"/>
        <v>0</v>
      </c>
      <c r="AG103" s="47">
        <f t="shared" si="136"/>
        <v>3.7834591596439121E-2</v>
      </c>
      <c r="AH103" s="47">
        <f t="shared" si="137"/>
        <v>6.7595506017539164E-2</v>
      </c>
      <c r="AI103" s="47">
        <f t="shared" si="138"/>
        <v>3.7834591596439121E-2</v>
      </c>
      <c r="AJ103" s="47">
        <f t="shared" si="139"/>
        <v>0</v>
      </c>
      <c r="AK103" s="47">
        <f t="shared" si="140"/>
        <v>0</v>
      </c>
      <c r="AL103" s="47">
        <f t="shared" si="141"/>
        <v>0</v>
      </c>
      <c r="AM103" s="47">
        <f t="shared" si="142"/>
        <v>0</v>
      </c>
      <c r="AN103" s="47">
        <f t="shared" si="143"/>
        <v>0</v>
      </c>
      <c r="AO103" s="47">
        <f t="shared" si="144"/>
        <v>0</v>
      </c>
      <c r="AP103" s="47">
        <f t="shared" si="145"/>
        <v>0.14326468921041741</v>
      </c>
      <c r="AQ103" s="46">
        <f t="shared" si="146"/>
        <v>1547022.4</v>
      </c>
      <c r="AR103" s="98"/>
    </row>
    <row r="104" spans="1:44" s="44" customFormat="1" ht="30" customHeight="1">
      <c r="A104" s="44">
        <v>99</v>
      </c>
      <c r="B104" s="58" t="s">
        <v>274</v>
      </c>
      <c r="C104" s="58" t="s">
        <v>275</v>
      </c>
      <c r="D104" s="59">
        <v>98237135190020</v>
      </c>
      <c r="E104" s="52" t="s">
        <v>125</v>
      </c>
      <c r="F104" s="44">
        <v>15</v>
      </c>
      <c r="G104" s="44">
        <v>15</v>
      </c>
      <c r="H104" s="44">
        <v>18.2</v>
      </c>
      <c r="I104" s="45">
        <v>0.2</v>
      </c>
      <c r="J104" s="42"/>
      <c r="K104" s="46"/>
      <c r="L104" s="45"/>
      <c r="M104" s="46"/>
      <c r="N104" s="46"/>
      <c r="O104" s="45"/>
      <c r="P104" s="46"/>
      <c r="Q104" s="46"/>
      <c r="R104" s="45"/>
      <c r="S104" s="45"/>
      <c r="T104" s="45"/>
      <c r="U104" s="46">
        <v>4085512</v>
      </c>
      <c r="V104" s="46">
        <v>7800759</v>
      </c>
      <c r="W104" s="46">
        <f t="shared" si="126"/>
        <v>11886271</v>
      </c>
      <c r="X104" s="46">
        <f t="shared" si="127"/>
        <v>817102.4</v>
      </c>
      <c r="Y104" s="46">
        <f t="shared" si="128"/>
        <v>0</v>
      </c>
      <c r="Z104" s="46">
        <f t="shared" si="129"/>
        <v>0</v>
      </c>
      <c r="AA104" s="46">
        <f t="shared" si="130"/>
        <v>0</v>
      </c>
      <c r="AB104" s="46">
        <f t="shared" si="131"/>
        <v>0</v>
      </c>
      <c r="AC104" s="46">
        <f t="shared" si="132"/>
        <v>0</v>
      </c>
      <c r="AD104" s="46">
        <f t="shared" si="133"/>
        <v>0</v>
      </c>
      <c r="AE104" s="46">
        <f t="shared" si="134"/>
        <v>0</v>
      </c>
      <c r="AF104" s="46">
        <f t="shared" si="135"/>
        <v>0</v>
      </c>
      <c r="AG104" s="47">
        <f t="shared" si="136"/>
        <v>6.8743376286810223E-2</v>
      </c>
      <c r="AH104" s="47">
        <f t="shared" si="137"/>
        <v>0</v>
      </c>
      <c r="AI104" s="47">
        <f t="shared" si="138"/>
        <v>0</v>
      </c>
      <c r="AJ104" s="47">
        <f t="shared" si="139"/>
        <v>0</v>
      </c>
      <c r="AK104" s="47">
        <f t="shared" si="140"/>
        <v>0</v>
      </c>
      <c r="AL104" s="47">
        <f t="shared" si="141"/>
        <v>0</v>
      </c>
      <c r="AM104" s="47">
        <f t="shared" si="142"/>
        <v>0</v>
      </c>
      <c r="AN104" s="47">
        <f t="shared" si="143"/>
        <v>0</v>
      </c>
      <c r="AO104" s="47">
        <f t="shared" si="144"/>
        <v>0</v>
      </c>
      <c r="AP104" s="47">
        <f t="shared" si="145"/>
        <v>6.8743376286810223E-2</v>
      </c>
      <c r="AQ104" s="46">
        <f t="shared" si="146"/>
        <v>817102.4</v>
      </c>
      <c r="AR104" s="98"/>
    </row>
    <row r="105" spans="1:44" s="44" customFormat="1" ht="30" customHeight="1">
      <c r="A105" s="44">
        <v>100</v>
      </c>
      <c r="B105" s="58" t="s">
        <v>255</v>
      </c>
      <c r="C105" s="58" t="s">
        <v>276</v>
      </c>
      <c r="D105" s="59">
        <v>98237135190063</v>
      </c>
      <c r="E105" s="52" t="s">
        <v>125</v>
      </c>
      <c r="F105" s="44">
        <v>12</v>
      </c>
      <c r="G105" s="44">
        <v>12</v>
      </c>
      <c r="H105" s="44">
        <v>18.25</v>
      </c>
      <c r="I105" s="45">
        <v>0.15</v>
      </c>
      <c r="J105" s="42"/>
      <c r="K105" s="46"/>
      <c r="L105" s="45"/>
      <c r="M105" s="46"/>
      <c r="N105" s="46"/>
      <c r="O105" s="45"/>
      <c r="P105" s="46"/>
      <c r="Q105" s="46"/>
      <c r="R105" s="45"/>
      <c r="S105" s="45"/>
      <c r="T105" s="45"/>
      <c r="U105" s="46">
        <v>4085512</v>
      </c>
      <c r="V105" s="46">
        <v>4397915</v>
      </c>
      <c r="W105" s="46">
        <f t="shared" ref="W105:W109" si="147">U105+V105</f>
        <v>8483427</v>
      </c>
      <c r="X105" s="46">
        <f t="shared" si="127"/>
        <v>612826.79999999993</v>
      </c>
      <c r="Y105" s="46">
        <f t="shared" si="128"/>
        <v>0</v>
      </c>
      <c r="Z105" s="46">
        <f t="shared" si="129"/>
        <v>0</v>
      </c>
      <c r="AA105" s="46">
        <f t="shared" si="130"/>
        <v>0</v>
      </c>
      <c r="AB105" s="46">
        <f t="shared" si="131"/>
        <v>0</v>
      </c>
      <c r="AC105" s="46">
        <f t="shared" si="132"/>
        <v>0</v>
      </c>
      <c r="AD105" s="46">
        <f t="shared" si="133"/>
        <v>0</v>
      </c>
      <c r="AE105" s="46">
        <f t="shared" si="134"/>
        <v>0</v>
      </c>
      <c r="AF105" s="46">
        <f t="shared" si="135"/>
        <v>0</v>
      </c>
      <c r="AG105" s="47">
        <f t="shared" si="136"/>
        <v>7.223811792097698E-2</v>
      </c>
      <c r="AH105" s="47">
        <f t="shared" si="137"/>
        <v>0</v>
      </c>
      <c r="AI105" s="47">
        <f t="shared" si="138"/>
        <v>0</v>
      </c>
      <c r="AJ105" s="47">
        <f t="shared" si="139"/>
        <v>0</v>
      </c>
      <c r="AK105" s="47">
        <f t="shared" si="140"/>
        <v>0</v>
      </c>
      <c r="AL105" s="47">
        <f t="shared" si="141"/>
        <v>0</v>
      </c>
      <c r="AM105" s="47">
        <f t="shared" si="142"/>
        <v>0</v>
      </c>
      <c r="AN105" s="47">
        <f t="shared" si="143"/>
        <v>0</v>
      </c>
      <c r="AO105" s="47">
        <f t="shared" si="144"/>
        <v>0</v>
      </c>
      <c r="AP105" s="47">
        <f t="shared" ref="AP105:AP109" si="148">SUM(AG105:AO105)</f>
        <v>7.223811792097698E-2</v>
      </c>
      <c r="AQ105" s="46">
        <f t="shared" ref="AQ105:AQ109" si="149">W105*AP105</f>
        <v>612826.79999999993</v>
      </c>
      <c r="AR105" s="60"/>
    </row>
    <row r="106" spans="1:44" s="44" customFormat="1" ht="30" customHeight="1">
      <c r="A106" s="44">
        <v>101</v>
      </c>
      <c r="B106" s="58" t="s">
        <v>220</v>
      </c>
      <c r="C106" s="58" t="s">
        <v>212</v>
      </c>
      <c r="D106" s="59">
        <v>98237135190053</v>
      </c>
      <c r="E106" s="52" t="s">
        <v>125</v>
      </c>
      <c r="F106" s="44">
        <v>12</v>
      </c>
      <c r="G106" s="44">
        <v>12</v>
      </c>
      <c r="H106" s="44">
        <v>18</v>
      </c>
      <c r="I106" s="45">
        <v>0.1</v>
      </c>
      <c r="J106" s="42"/>
      <c r="K106" s="46"/>
      <c r="L106" s="45"/>
      <c r="M106" s="46"/>
      <c r="N106" s="46"/>
      <c r="O106" s="45"/>
      <c r="P106" s="46"/>
      <c r="Q106" s="46"/>
      <c r="R106" s="45"/>
      <c r="S106" s="45"/>
      <c r="T106" s="45"/>
      <c r="U106" s="46">
        <v>4085512</v>
      </c>
      <c r="V106" s="46">
        <v>4397915</v>
      </c>
      <c r="W106" s="46">
        <f t="shared" si="147"/>
        <v>8483427</v>
      </c>
      <c r="X106" s="46">
        <f t="shared" si="127"/>
        <v>408551.2</v>
      </c>
      <c r="Y106" s="46">
        <f t="shared" si="128"/>
        <v>0</v>
      </c>
      <c r="Z106" s="46">
        <f t="shared" si="129"/>
        <v>0</v>
      </c>
      <c r="AA106" s="46">
        <f t="shared" si="130"/>
        <v>0</v>
      </c>
      <c r="AB106" s="46">
        <f t="shared" si="131"/>
        <v>0</v>
      </c>
      <c r="AC106" s="46">
        <f t="shared" si="132"/>
        <v>0</v>
      </c>
      <c r="AD106" s="46">
        <f t="shared" si="133"/>
        <v>0</v>
      </c>
      <c r="AE106" s="46">
        <f t="shared" si="134"/>
        <v>0</v>
      </c>
      <c r="AF106" s="46">
        <f t="shared" si="135"/>
        <v>0</v>
      </c>
      <c r="AG106" s="47">
        <f t="shared" si="136"/>
        <v>4.8158745280651324E-2</v>
      </c>
      <c r="AH106" s="47">
        <f t="shared" si="137"/>
        <v>0</v>
      </c>
      <c r="AI106" s="47">
        <f t="shared" si="138"/>
        <v>0</v>
      </c>
      <c r="AJ106" s="47">
        <f t="shared" si="139"/>
        <v>0</v>
      </c>
      <c r="AK106" s="47">
        <f t="shared" si="140"/>
        <v>0</v>
      </c>
      <c r="AL106" s="47">
        <f t="shared" si="141"/>
        <v>0</v>
      </c>
      <c r="AM106" s="47">
        <f t="shared" si="142"/>
        <v>0</v>
      </c>
      <c r="AN106" s="47">
        <f t="shared" si="143"/>
        <v>0</v>
      </c>
      <c r="AO106" s="47">
        <f t="shared" si="144"/>
        <v>0</v>
      </c>
      <c r="AP106" s="47">
        <f t="shared" si="148"/>
        <v>4.8158745280651324E-2</v>
      </c>
      <c r="AQ106" s="46">
        <f t="shared" si="149"/>
        <v>408551.2</v>
      </c>
      <c r="AR106" s="60"/>
    </row>
    <row r="107" spans="1:44" s="44" customFormat="1" ht="30" customHeight="1">
      <c r="A107" s="44">
        <v>102</v>
      </c>
      <c r="B107" s="58" t="s">
        <v>277</v>
      </c>
      <c r="C107" s="58" t="s">
        <v>278</v>
      </c>
      <c r="D107" s="59">
        <v>98237135190061</v>
      </c>
      <c r="E107" s="52" t="s">
        <v>94</v>
      </c>
      <c r="F107" s="44">
        <v>16</v>
      </c>
      <c r="G107" s="44">
        <v>16</v>
      </c>
      <c r="H107" s="44">
        <v>19.39</v>
      </c>
      <c r="I107" s="45">
        <v>0.2</v>
      </c>
      <c r="J107" s="42"/>
      <c r="K107" s="46"/>
      <c r="L107" s="45"/>
      <c r="M107" s="46"/>
      <c r="N107" s="46"/>
      <c r="O107" s="45"/>
      <c r="P107" s="46"/>
      <c r="Q107" s="46"/>
      <c r="R107" s="45"/>
      <c r="S107" s="45"/>
      <c r="T107" s="45"/>
      <c r="U107" s="46">
        <v>4085512</v>
      </c>
      <c r="V107" s="46">
        <v>8070271</v>
      </c>
      <c r="W107" s="46">
        <f t="shared" si="147"/>
        <v>12155783</v>
      </c>
      <c r="X107" s="46">
        <f t="shared" si="127"/>
        <v>817102.4</v>
      </c>
      <c r="Y107" s="46">
        <f t="shared" si="128"/>
        <v>0</v>
      </c>
      <c r="Z107" s="46">
        <f t="shared" si="129"/>
        <v>0</v>
      </c>
      <c r="AA107" s="46">
        <f t="shared" si="130"/>
        <v>0</v>
      </c>
      <c r="AB107" s="46">
        <f t="shared" si="131"/>
        <v>0</v>
      </c>
      <c r="AC107" s="46">
        <f t="shared" si="132"/>
        <v>0</v>
      </c>
      <c r="AD107" s="46">
        <f t="shared" si="133"/>
        <v>0</v>
      </c>
      <c r="AE107" s="46">
        <f t="shared" si="134"/>
        <v>0</v>
      </c>
      <c r="AF107" s="46">
        <f t="shared" si="135"/>
        <v>0</v>
      </c>
      <c r="AG107" s="47">
        <f t="shared" si="136"/>
        <v>6.7219232195902145E-2</v>
      </c>
      <c r="AH107" s="47">
        <f t="shared" si="137"/>
        <v>0</v>
      </c>
      <c r="AI107" s="47">
        <f t="shared" si="138"/>
        <v>0</v>
      </c>
      <c r="AJ107" s="47">
        <f t="shared" si="139"/>
        <v>0</v>
      </c>
      <c r="AK107" s="47">
        <f t="shared" si="140"/>
        <v>0</v>
      </c>
      <c r="AL107" s="47">
        <f t="shared" si="141"/>
        <v>0</v>
      </c>
      <c r="AM107" s="47">
        <f t="shared" si="142"/>
        <v>0</v>
      </c>
      <c r="AN107" s="47">
        <f t="shared" si="143"/>
        <v>0</v>
      </c>
      <c r="AO107" s="47">
        <f t="shared" si="144"/>
        <v>0</v>
      </c>
      <c r="AP107" s="47">
        <f t="shared" si="148"/>
        <v>6.7219232195902145E-2</v>
      </c>
      <c r="AQ107" s="46">
        <f t="shared" si="149"/>
        <v>817102.4</v>
      </c>
      <c r="AR107" s="60"/>
    </row>
    <row r="108" spans="1:44" s="44" customFormat="1" ht="30" customHeight="1">
      <c r="A108" s="44">
        <v>103</v>
      </c>
      <c r="B108" s="58" t="s">
        <v>220</v>
      </c>
      <c r="C108" s="58" t="s">
        <v>279</v>
      </c>
      <c r="D108" s="59">
        <v>98237135190050</v>
      </c>
      <c r="E108" s="52" t="s">
        <v>94</v>
      </c>
      <c r="F108" s="44">
        <v>14</v>
      </c>
      <c r="G108" s="44">
        <v>14</v>
      </c>
      <c r="H108" s="44">
        <v>18.45</v>
      </c>
      <c r="I108" s="45">
        <v>0.15</v>
      </c>
      <c r="J108" s="42"/>
      <c r="K108" s="46"/>
      <c r="L108" s="45"/>
      <c r="M108" s="46"/>
      <c r="N108" s="46"/>
      <c r="O108" s="45"/>
      <c r="P108" s="46"/>
      <c r="Q108" s="46"/>
      <c r="R108" s="45"/>
      <c r="S108" s="45"/>
      <c r="T108" s="45"/>
      <c r="U108" s="46">
        <v>4085512</v>
      </c>
      <c r="V108" s="46">
        <v>7340351</v>
      </c>
      <c r="W108" s="46">
        <f t="shared" si="147"/>
        <v>11425863</v>
      </c>
      <c r="X108" s="46">
        <f t="shared" si="127"/>
        <v>612826.79999999993</v>
      </c>
      <c r="Y108" s="46">
        <f t="shared" si="128"/>
        <v>0</v>
      </c>
      <c r="Z108" s="46">
        <f t="shared" si="129"/>
        <v>0</v>
      </c>
      <c r="AA108" s="46">
        <f t="shared" si="130"/>
        <v>0</v>
      </c>
      <c r="AB108" s="46">
        <f t="shared" si="131"/>
        <v>0</v>
      </c>
      <c r="AC108" s="46">
        <f t="shared" si="132"/>
        <v>0</v>
      </c>
      <c r="AD108" s="46">
        <f t="shared" si="133"/>
        <v>0</v>
      </c>
      <c r="AE108" s="46">
        <f t="shared" si="134"/>
        <v>0</v>
      </c>
      <c r="AF108" s="46">
        <f t="shared" si="135"/>
        <v>0</v>
      </c>
      <c r="AG108" s="47">
        <f t="shared" si="136"/>
        <v>5.3635055837795355E-2</v>
      </c>
      <c r="AH108" s="47">
        <f t="shared" si="137"/>
        <v>0</v>
      </c>
      <c r="AI108" s="47">
        <f t="shared" si="138"/>
        <v>0</v>
      </c>
      <c r="AJ108" s="47">
        <f t="shared" si="139"/>
        <v>0</v>
      </c>
      <c r="AK108" s="47">
        <f t="shared" si="140"/>
        <v>0</v>
      </c>
      <c r="AL108" s="47">
        <f t="shared" si="141"/>
        <v>0</v>
      </c>
      <c r="AM108" s="47">
        <f t="shared" si="142"/>
        <v>0</v>
      </c>
      <c r="AN108" s="47">
        <f t="shared" si="143"/>
        <v>0</v>
      </c>
      <c r="AO108" s="47">
        <f t="shared" si="144"/>
        <v>0</v>
      </c>
      <c r="AP108" s="47">
        <f t="shared" si="148"/>
        <v>5.3635055837795355E-2</v>
      </c>
      <c r="AQ108" s="46">
        <f t="shared" si="149"/>
        <v>612826.79999999993</v>
      </c>
      <c r="AR108" s="60"/>
    </row>
    <row r="109" spans="1:44" s="44" customFormat="1" ht="30" customHeight="1">
      <c r="A109" s="44">
        <v>104</v>
      </c>
      <c r="B109" s="58" t="s">
        <v>152</v>
      </c>
      <c r="C109" s="58" t="s">
        <v>280</v>
      </c>
      <c r="D109" s="59">
        <v>98237135190035</v>
      </c>
      <c r="E109" s="52" t="s">
        <v>94</v>
      </c>
      <c r="F109" s="44">
        <v>16</v>
      </c>
      <c r="G109" s="44">
        <v>16</v>
      </c>
      <c r="H109" s="44">
        <v>18.03</v>
      </c>
      <c r="I109" s="45">
        <v>0.1</v>
      </c>
      <c r="J109" s="42"/>
      <c r="K109" s="46"/>
      <c r="L109" s="45"/>
      <c r="M109" s="46"/>
      <c r="N109" s="46"/>
      <c r="O109" s="45"/>
      <c r="P109" s="46"/>
      <c r="Q109" s="46"/>
      <c r="R109" s="45"/>
      <c r="S109" s="45"/>
      <c r="T109" s="45"/>
      <c r="U109" s="46">
        <v>4085512</v>
      </c>
      <c r="V109" s="46">
        <v>7963583</v>
      </c>
      <c r="W109" s="46">
        <f t="shared" si="147"/>
        <v>12049095</v>
      </c>
      <c r="X109" s="46">
        <f t="shared" si="127"/>
        <v>408551.2</v>
      </c>
      <c r="Y109" s="46">
        <f t="shared" si="128"/>
        <v>0</v>
      </c>
      <c r="Z109" s="46">
        <f t="shared" si="129"/>
        <v>0</v>
      </c>
      <c r="AA109" s="46">
        <f t="shared" si="130"/>
        <v>0</v>
      </c>
      <c r="AB109" s="46">
        <f t="shared" si="131"/>
        <v>0</v>
      </c>
      <c r="AC109" s="46">
        <f t="shared" si="132"/>
        <v>0</v>
      </c>
      <c r="AD109" s="46">
        <f t="shared" si="133"/>
        <v>0</v>
      </c>
      <c r="AE109" s="46">
        <f t="shared" si="134"/>
        <v>0</v>
      </c>
      <c r="AF109" s="46">
        <f t="shared" si="135"/>
        <v>0</v>
      </c>
      <c r="AG109" s="47">
        <f t="shared" si="136"/>
        <v>3.3907210458544813E-2</v>
      </c>
      <c r="AH109" s="47">
        <f t="shared" si="137"/>
        <v>0</v>
      </c>
      <c r="AI109" s="47">
        <f t="shared" si="138"/>
        <v>0</v>
      </c>
      <c r="AJ109" s="47">
        <f t="shared" si="139"/>
        <v>0</v>
      </c>
      <c r="AK109" s="47">
        <f t="shared" si="140"/>
        <v>0</v>
      </c>
      <c r="AL109" s="47">
        <f t="shared" si="141"/>
        <v>0</v>
      </c>
      <c r="AM109" s="47">
        <f t="shared" si="142"/>
        <v>0</v>
      </c>
      <c r="AN109" s="47">
        <f t="shared" si="143"/>
        <v>0</v>
      </c>
      <c r="AO109" s="47">
        <f t="shared" si="144"/>
        <v>0</v>
      </c>
      <c r="AP109" s="47">
        <f t="shared" si="148"/>
        <v>3.3907210458544813E-2</v>
      </c>
      <c r="AQ109" s="46">
        <f t="shared" si="149"/>
        <v>408551.2</v>
      </c>
      <c r="AR109" s="64" t="s">
        <v>284</v>
      </c>
    </row>
    <row r="110" spans="1:44" s="44" customFormat="1" ht="30" customHeight="1">
      <c r="A110" s="75">
        <v>107</v>
      </c>
      <c r="B110" s="67" t="s">
        <v>286</v>
      </c>
      <c r="C110" s="67" t="s">
        <v>287</v>
      </c>
      <c r="D110" s="68">
        <v>99137135190052</v>
      </c>
      <c r="E110" s="76" t="s">
        <v>288</v>
      </c>
      <c r="F110" s="67"/>
      <c r="G110" s="67"/>
      <c r="H110" s="67"/>
      <c r="I110" s="69"/>
      <c r="J110" s="70"/>
      <c r="K110" s="71"/>
      <c r="L110" s="72"/>
      <c r="M110" s="73"/>
      <c r="N110" s="73"/>
      <c r="O110" s="72"/>
      <c r="P110" s="73"/>
      <c r="Q110" s="73"/>
      <c r="R110" s="72"/>
      <c r="S110" s="72"/>
      <c r="T110" s="72">
        <v>0.1</v>
      </c>
      <c r="U110" s="73">
        <v>4902615</v>
      </c>
      <c r="V110" s="73">
        <v>6485267</v>
      </c>
      <c r="W110" s="73">
        <f>U110+V110</f>
        <v>11387882</v>
      </c>
      <c r="X110" s="73">
        <f>U110*I110</f>
        <v>0</v>
      </c>
      <c r="Y110" s="73">
        <f>K110</f>
        <v>0</v>
      </c>
      <c r="Z110" s="73">
        <f>U110*L110</f>
        <v>0</v>
      </c>
      <c r="AA110" s="73">
        <f>N110</f>
        <v>0</v>
      </c>
      <c r="AB110" s="73">
        <f>U110*O110</f>
        <v>0</v>
      </c>
      <c r="AC110" s="73">
        <f>Q110</f>
        <v>0</v>
      </c>
      <c r="AD110" s="73">
        <f>U110*R110</f>
        <v>0</v>
      </c>
      <c r="AE110" s="73">
        <f>(W110*85%)*S110</f>
        <v>0</v>
      </c>
      <c r="AF110" s="73">
        <f>U110*T110</f>
        <v>490261.5</v>
      </c>
      <c r="AG110" s="62">
        <f>X110/W110</f>
        <v>0</v>
      </c>
      <c r="AH110" s="62">
        <f>Y110/W110</f>
        <v>0</v>
      </c>
      <c r="AI110" s="62">
        <f>Z110/W110</f>
        <v>0</v>
      </c>
      <c r="AJ110" s="62">
        <f>AA110/W110</f>
        <v>0</v>
      </c>
      <c r="AK110" s="62">
        <f>AB110/W110</f>
        <v>0</v>
      </c>
      <c r="AL110" s="62">
        <f>AC110/W110</f>
        <v>0</v>
      </c>
      <c r="AM110" s="62">
        <f>AD110/W110</f>
        <v>0</v>
      </c>
      <c r="AN110" s="62">
        <f>AE110/W110</f>
        <v>0</v>
      </c>
      <c r="AO110" s="62">
        <f>AF110/W110</f>
        <v>4.305115736183427E-2</v>
      </c>
      <c r="AP110" s="62">
        <f>SUM(AG110:AO110)</f>
        <v>4.305115736183427E-2</v>
      </c>
      <c r="AQ110" s="74">
        <f>W110*AP110</f>
        <v>490261.5</v>
      </c>
      <c r="AR110" s="62"/>
    </row>
    <row r="111" spans="1:44" s="44" customFormat="1" ht="30" customHeight="1">
      <c r="D111" s="48"/>
      <c r="E111" s="52"/>
      <c r="I111" s="45"/>
      <c r="J111" s="42"/>
      <c r="K111" s="46"/>
      <c r="L111" s="45"/>
      <c r="M111" s="46"/>
      <c r="N111" s="46"/>
      <c r="O111" s="45"/>
      <c r="P111" s="46"/>
      <c r="Q111" s="46"/>
      <c r="R111" s="45"/>
      <c r="S111" s="45"/>
      <c r="T111" s="45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7"/>
      <c r="AH111" s="47"/>
      <c r="AI111" s="47"/>
      <c r="AJ111" s="47"/>
      <c r="AK111" s="47"/>
      <c r="AL111" s="47"/>
      <c r="AM111" s="47"/>
      <c r="AN111" s="47"/>
      <c r="AO111" s="47"/>
      <c r="AP111" s="47"/>
      <c r="AQ111" s="46"/>
    </row>
    <row r="112" spans="1:44" s="16" customFormat="1" ht="30" customHeight="1">
      <c r="B112" s="96" t="s">
        <v>289</v>
      </c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17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8"/>
    </row>
    <row r="113" spans="2:43" s="16" customFormat="1" ht="30" customHeight="1">
      <c r="B113" s="97"/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17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8"/>
    </row>
    <row r="114" spans="2:43" s="16" customFormat="1" ht="30" customHeight="1">
      <c r="B114" s="97"/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17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8"/>
    </row>
  </sheetData>
  <mergeCells count="11">
    <mergeCell ref="B112:S114"/>
    <mergeCell ref="B2:D2"/>
    <mergeCell ref="U3:W3"/>
    <mergeCell ref="X3:AF3"/>
    <mergeCell ref="AG3:AO3"/>
    <mergeCell ref="AP3:AQ3"/>
    <mergeCell ref="A3:I3"/>
    <mergeCell ref="J3:L3"/>
    <mergeCell ref="M3:O3"/>
    <mergeCell ref="P3:R3"/>
    <mergeCell ref="S3:T3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activeCell="I28" sqref="I28"/>
    </sheetView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نسخه جدید </vt:lpstr>
      <vt:lpstr> فارغ التحصیلان وبنیاد شهید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khatami</cp:lastModifiedBy>
  <cp:lastPrinted>2021-09-29T05:44:29Z</cp:lastPrinted>
  <dcterms:created xsi:type="dcterms:W3CDTF">2020-05-31T04:54:49Z</dcterms:created>
  <dcterms:modified xsi:type="dcterms:W3CDTF">2022-05-01T04:23:23Z</dcterms:modified>
</cp:coreProperties>
</file>